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hideyuki\Documents\茂原市テニス協会\ジャンボリー大会\"/>
    </mc:Choice>
  </mc:AlternateContent>
  <xr:revisionPtr revIDLastSave="0" documentId="8_{4465024A-42D8-4760-8A9E-39CD72F30857}" xr6:coauthVersionLast="34" xr6:coauthVersionMax="34" xr10:uidLastSave="{00000000-0000-0000-0000-000000000000}"/>
  <bookViews>
    <workbookView xWindow="0" yWindow="0" windowWidth="16392" windowHeight="5232" xr2:uid="{00000000-000D-0000-FFFF-FFFF00000000}"/>
  </bookViews>
  <sheets>
    <sheet name="A" sheetId="36" r:id="rId1"/>
    <sheet name="B" sheetId="55" r:id="rId2"/>
    <sheet name="C" sheetId="56" r:id="rId3"/>
    <sheet name="D" sheetId="57" r:id="rId4"/>
    <sheet name="E" sheetId="58" r:id="rId5"/>
    <sheet name="F" sheetId="61" r:id="rId6"/>
    <sheet name="記入例1" sheetId="52" r:id="rId7"/>
    <sheet name="記入例2" sheetId="50" r:id="rId8"/>
    <sheet name="選手名簿" sheetId="43" r:id="rId9"/>
    <sheet name="使い方" sheetId="51" r:id="rId10"/>
    <sheet name="Sheet1" sheetId="64" r:id="rId11"/>
  </sheets>
  <definedNames>
    <definedName name="_xlnm.Print_Area" localSheetId="0">A!$B$1:$AF$30</definedName>
    <definedName name="_xlnm.Print_Area" localSheetId="1">B!$B$1:$AF$30</definedName>
    <definedName name="_xlnm.Print_Area" localSheetId="2">'C'!$B$1:$AL$35</definedName>
    <definedName name="_xlnm.Print_Area" localSheetId="3">D!$B$1:$AF$30</definedName>
    <definedName name="_xlnm.Print_Area" localSheetId="4">E!$B$1:$AL$35</definedName>
    <definedName name="_xlnm.Print_Area" localSheetId="5">F!$B$1:$AL$35</definedName>
    <definedName name="_xlnm.Print_Area" localSheetId="6">記入例1!$B$1:$AF$31</definedName>
    <definedName name="_xlnm.Print_Area" localSheetId="7">記入例2!$B$1:$AF$31</definedName>
    <definedName name="試合結果" localSheetId="1">#REF!</definedName>
    <definedName name="試合結果" localSheetId="2">#REF!</definedName>
    <definedName name="試合結果" localSheetId="3">#REF!</definedName>
    <definedName name="試合結果" localSheetId="4">#REF!</definedName>
    <definedName name="試合結果" localSheetId="5">#REF!</definedName>
    <definedName name="試合結果">#REF!</definedName>
    <definedName name="試合結果＿" localSheetId="1">#REF!</definedName>
    <definedName name="試合結果＿" localSheetId="2">#REF!</definedName>
    <definedName name="試合結果＿" localSheetId="3">#REF!</definedName>
    <definedName name="試合結果＿" localSheetId="4">#REF!</definedName>
    <definedName name="試合結果＿" localSheetId="5">#REF!</definedName>
    <definedName name="試合結果＿">#REF!</definedName>
    <definedName name="試合結果＿＿" localSheetId="1">#REF!</definedName>
    <definedName name="試合結果＿＿" localSheetId="2">#REF!</definedName>
    <definedName name="試合結果＿＿" localSheetId="3">#REF!</definedName>
    <definedName name="試合結果＿＿" localSheetId="4">#REF!</definedName>
    <definedName name="試合結果＿＿" localSheetId="5">#REF!</definedName>
    <definedName name="試合結果＿＿">#REF!</definedName>
    <definedName name="試合結果___" localSheetId="1">#REF!</definedName>
    <definedName name="試合結果___" localSheetId="2">#REF!</definedName>
    <definedName name="試合結果___" localSheetId="3">#REF!</definedName>
    <definedName name="試合結果___" localSheetId="4">#REF!</definedName>
    <definedName name="試合結果___" localSheetId="5">#REF!</definedName>
    <definedName name="試合結果___">#REF!</definedName>
  </definedNames>
  <calcPr calcId="179017"/>
</workbook>
</file>

<file path=xl/calcChain.xml><?xml version="1.0" encoding="utf-8"?>
<calcChain xmlns="http://schemas.openxmlformats.org/spreadsheetml/2006/main">
  <c r="Y24" i="61" l="1"/>
  <c r="G19" i="57"/>
  <c r="I15" i="58"/>
  <c r="I16" i="58"/>
  <c r="G16" i="58"/>
  <c r="G15" i="58"/>
  <c r="I14" i="58"/>
  <c r="G14" i="58"/>
  <c r="S24" i="56" l="1"/>
  <c r="D23" i="61"/>
  <c r="D18" i="61"/>
  <c r="D13" i="61"/>
  <c r="D8" i="61"/>
  <c r="D3" i="61"/>
  <c r="D23" i="58"/>
  <c r="AA26" i="61"/>
  <c r="Y26" i="61"/>
  <c r="AB26" i="61" s="1"/>
  <c r="U26" i="61"/>
  <c r="S26" i="61"/>
  <c r="O26" i="61"/>
  <c r="M26" i="61"/>
  <c r="P26" i="61" s="1"/>
  <c r="I26" i="61"/>
  <c r="G26" i="61"/>
  <c r="AA25" i="61"/>
  <c r="Y25" i="61"/>
  <c r="AB25" i="61" s="1"/>
  <c r="U25" i="61"/>
  <c r="S25" i="61"/>
  <c r="V25" i="61" s="1"/>
  <c r="O25" i="61"/>
  <c r="M25" i="61"/>
  <c r="P25" i="61" s="1"/>
  <c r="I25" i="61"/>
  <c r="G25" i="61"/>
  <c r="AA24" i="61"/>
  <c r="AA27" i="61" s="1"/>
  <c r="AB24" i="61"/>
  <c r="AA23" i="61" s="1"/>
  <c r="U24" i="61"/>
  <c r="U27" i="61" s="1"/>
  <c r="S24" i="61"/>
  <c r="O24" i="61"/>
  <c r="O27" i="61" s="1"/>
  <c r="M24" i="61"/>
  <c r="P24" i="61" s="1"/>
  <c r="O23" i="61" s="1"/>
  <c r="I24" i="61"/>
  <c r="I27" i="61" s="1"/>
  <c r="G24" i="61"/>
  <c r="J24" i="61" s="1"/>
  <c r="G26" i="58"/>
  <c r="AA26" i="58"/>
  <c r="Y26" i="58"/>
  <c r="U26" i="58"/>
  <c r="S26" i="58"/>
  <c r="O26" i="58"/>
  <c r="M26" i="58"/>
  <c r="I26" i="58"/>
  <c r="J26" i="58" s="1"/>
  <c r="AA25" i="58"/>
  <c r="Y25" i="58"/>
  <c r="AB25" i="58" s="1"/>
  <c r="U25" i="58"/>
  <c r="S25" i="58"/>
  <c r="O25" i="58"/>
  <c r="M25" i="58"/>
  <c r="P25" i="58" s="1"/>
  <c r="I25" i="58"/>
  <c r="G25" i="58"/>
  <c r="AA24" i="58"/>
  <c r="Y24" i="58"/>
  <c r="AB24" i="58" s="1"/>
  <c r="U24" i="58"/>
  <c r="S24" i="58"/>
  <c r="V24" i="58" s="1"/>
  <c r="O24" i="58"/>
  <c r="M24" i="58"/>
  <c r="P24" i="58" s="1"/>
  <c r="I24" i="58"/>
  <c r="G24" i="58"/>
  <c r="AG22" i="61"/>
  <c r="AE22" i="61"/>
  <c r="AH21" i="61"/>
  <c r="AD21" i="61"/>
  <c r="AH20" i="61"/>
  <c r="AD20" i="61"/>
  <c r="AH19" i="61"/>
  <c r="AD19" i="61"/>
  <c r="AG18" i="61"/>
  <c r="AE18" i="61"/>
  <c r="AC18" i="61" s="1"/>
  <c r="AG17" i="61"/>
  <c r="AE17" i="61"/>
  <c r="AH16" i="61"/>
  <c r="AD16" i="61"/>
  <c r="AH15" i="61"/>
  <c r="AD15" i="61"/>
  <c r="AH14" i="61"/>
  <c r="AG13" i="61" s="1"/>
  <c r="AD14" i="61"/>
  <c r="AE13" i="61" s="1"/>
  <c r="AG12" i="61"/>
  <c r="AE12" i="61"/>
  <c r="AH11" i="61"/>
  <c r="AD11" i="61"/>
  <c r="AH10" i="61"/>
  <c r="AD10" i="61"/>
  <c r="AH9" i="61"/>
  <c r="AG8" i="61" s="1"/>
  <c r="AD9" i="61"/>
  <c r="AE8" i="61" s="1"/>
  <c r="AG7" i="61"/>
  <c r="AE7" i="61"/>
  <c r="AH6" i="61"/>
  <c r="AD6" i="61"/>
  <c r="AH5" i="61"/>
  <c r="AD5" i="61"/>
  <c r="AH4" i="61"/>
  <c r="AD4" i="61"/>
  <c r="AG3" i="61"/>
  <c r="AG22" i="58"/>
  <c r="AE22" i="58"/>
  <c r="AH21" i="58"/>
  <c r="AD21" i="58"/>
  <c r="AH20" i="58"/>
  <c r="AD20" i="58"/>
  <c r="AH19" i="58"/>
  <c r="AG18" i="58" s="1"/>
  <c r="AD19" i="58"/>
  <c r="AE18" i="58"/>
  <c r="AG17" i="58"/>
  <c r="AE17" i="58"/>
  <c r="AH16" i="58"/>
  <c r="AD16" i="58"/>
  <c r="AH15" i="58"/>
  <c r="AD15" i="58"/>
  <c r="AH14" i="58"/>
  <c r="AD14" i="58"/>
  <c r="AE13" i="58" s="1"/>
  <c r="AG12" i="58"/>
  <c r="AE12" i="58"/>
  <c r="AH11" i="58"/>
  <c r="AD11" i="58"/>
  <c r="AH10" i="58"/>
  <c r="AD10" i="58"/>
  <c r="AH9" i="58"/>
  <c r="AD9" i="58"/>
  <c r="AE8" i="58" s="1"/>
  <c r="AG7" i="58"/>
  <c r="AE7" i="58"/>
  <c r="AH6" i="58"/>
  <c r="AD6" i="58"/>
  <c r="AH5" i="58"/>
  <c r="AD5" i="58"/>
  <c r="AH4" i="58"/>
  <c r="AD4" i="58"/>
  <c r="D18" i="58"/>
  <c r="D13" i="58"/>
  <c r="D8" i="58"/>
  <c r="D3" i="58"/>
  <c r="D18" i="57"/>
  <c r="D13" i="57"/>
  <c r="D8" i="57"/>
  <c r="D3" i="57"/>
  <c r="AA24" i="56"/>
  <c r="Y24" i="56"/>
  <c r="U25" i="56"/>
  <c r="U26" i="56"/>
  <c r="U24" i="56"/>
  <c r="V24" i="56" s="1"/>
  <c r="S25" i="56"/>
  <c r="V25" i="56" s="1"/>
  <c r="S26" i="56"/>
  <c r="O25" i="56"/>
  <c r="O26" i="56"/>
  <c r="O24" i="56"/>
  <c r="M24" i="56"/>
  <c r="M25" i="56"/>
  <c r="P25" i="56" s="1"/>
  <c r="M26" i="56"/>
  <c r="S20" i="56"/>
  <c r="M19" i="56"/>
  <c r="S19" i="56"/>
  <c r="I25" i="56"/>
  <c r="I26" i="56"/>
  <c r="I24" i="56"/>
  <c r="G25" i="56"/>
  <c r="G26" i="56"/>
  <c r="G24" i="56"/>
  <c r="G19" i="56"/>
  <c r="AD19" i="56"/>
  <c r="AE18" i="56" s="1"/>
  <c r="AH19" i="56"/>
  <c r="AG22" i="56"/>
  <c r="AE22" i="56"/>
  <c r="AH21" i="56"/>
  <c r="AD21" i="56"/>
  <c r="AH20" i="56"/>
  <c r="AD20" i="56"/>
  <c r="AG18" i="56"/>
  <c r="AA26" i="56"/>
  <c r="Y26" i="56"/>
  <c r="AA25" i="56"/>
  <c r="Y25" i="56"/>
  <c r="D23" i="56"/>
  <c r="AG17" i="56"/>
  <c r="AE17" i="56"/>
  <c r="AH16" i="56"/>
  <c r="AD16" i="56"/>
  <c r="AH15" i="56"/>
  <c r="AD15" i="56"/>
  <c r="AH14" i="56"/>
  <c r="AD14" i="56"/>
  <c r="AE13" i="56" s="1"/>
  <c r="AG13" i="56"/>
  <c r="AG12" i="56"/>
  <c r="AE12" i="56"/>
  <c r="AH11" i="56"/>
  <c r="AD11" i="56"/>
  <c r="AH10" i="56"/>
  <c r="AD10" i="56"/>
  <c r="AH9" i="56"/>
  <c r="AG8" i="56" s="1"/>
  <c r="AD9" i="56"/>
  <c r="AE8" i="56" s="1"/>
  <c r="AG7" i="56"/>
  <c r="AE7" i="56"/>
  <c r="AH6" i="56"/>
  <c r="AD6" i="56"/>
  <c r="AH5" i="56"/>
  <c r="AD5" i="56"/>
  <c r="AE3" i="56" s="1"/>
  <c r="AH4" i="56"/>
  <c r="AG3" i="56" s="1"/>
  <c r="AD4" i="56"/>
  <c r="X25" i="56" l="1"/>
  <c r="I27" i="58"/>
  <c r="V26" i="58"/>
  <c r="U27" i="58"/>
  <c r="U23" i="58"/>
  <c r="V25" i="58"/>
  <c r="V26" i="61"/>
  <c r="V24" i="61"/>
  <c r="U23" i="61" s="1"/>
  <c r="AG8" i="58"/>
  <c r="AC8" i="58" s="1"/>
  <c r="O27" i="58"/>
  <c r="P26" i="58"/>
  <c r="O23" i="58" s="1"/>
  <c r="AA27" i="58"/>
  <c r="AB26" i="58"/>
  <c r="AA23" i="58" s="1"/>
  <c r="J25" i="58"/>
  <c r="J24" i="58"/>
  <c r="R26" i="56"/>
  <c r="F25" i="56"/>
  <c r="AG13" i="58"/>
  <c r="AC13" i="58" s="1"/>
  <c r="AC18" i="58"/>
  <c r="J25" i="61"/>
  <c r="J26" i="61"/>
  <c r="I23" i="61" s="1"/>
  <c r="F24" i="61"/>
  <c r="L24" i="61"/>
  <c r="R24" i="61"/>
  <c r="X24" i="61"/>
  <c r="F25" i="61"/>
  <c r="L25" i="61"/>
  <c r="R25" i="61"/>
  <c r="X25" i="61"/>
  <c r="F26" i="61"/>
  <c r="L26" i="61"/>
  <c r="R26" i="61"/>
  <c r="X26" i="61"/>
  <c r="G27" i="61"/>
  <c r="S27" i="61"/>
  <c r="M27" i="61"/>
  <c r="Y27" i="61"/>
  <c r="F24" i="58"/>
  <c r="L24" i="58"/>
  <c r="R24" i="58"/>
  <c r="X24" i="58"/>
  <c r="F25" i="58"/>
  <c r="L25" i="58"/>
  <c r="R25" i="58"/>
  <c r="X25" i="58"/>
  <c r="F26" i="58"/>
  <c r="L26" i="58"/>
  <c r="R26" i="58"/>
  <c r="X26" i="58"/>
  <c r="G27" i="58"/>
  <c r="S27" i="58"/>
  <c r="M27" i="58"/>
  <c r="Y27" i="58"/>
  <c r="AE3" i="58"/>
  <c r="AG3" i="58"/>
  <c r="AE3" i="61"/>
  <c r="AC3" i="61" s="1"/>
  <c r="AC8" i="61"/>
  <c r="AC13" i="61"/>
  <c r="Y27" i="56"/>
  <c r="AA27" i="56"/>
  <c r="X26" i="56"/>
  <c r="U27" i="56"/>
  <c r="R24" i="56"/>
  <c r="R25" i="56"/>
  <c r="M27" i="56"/>
  <c r="AC13" i="56"/>
  <c r="L25" i="56"/>
  <c r="O27" i="56"/>
  <c r="L26" i="56"/>
  <c r="L24" i="56"/>
  <c r="P24" i="56"/>
  <c r="F26" i="56"/>
  <c r="I27" i="56"/>
  <c r="J25" i="56"/>
  <c r="J24" i="56"/>
  <c r="F24" i="56"/>
  <c r="G23" i="56" s="1"/>
  <c r="AC18" i="56"/>
  <c r="AB24" i="56"/>
  <c r="AB25" i="56"/>
  <c r="AB26" i="56"/>
  <c r="X24" i="56"/>
  <c r="G27" i="56"/>
  <c r="S27" i="56"/>
  <c r="J26" i="56"/>
  <c r="P26" i="56"/>
  <c r="O23" i="56" s="1"/>
  <c r="V26" i="56"/>
  <c r="U23" i="56" s="1"/>
  <c r="AC3" i="56"/>
  <c r="AC8" i="56"/>
  <c r="AJ27" i="56" l="1"/>
  <c r="AI27" i="56"/>
  <c r="G23" i="58"/>
  <c r="I23" i="58"/>
  <c r="E23" i="58" s="1"/>
  <c r="M23" i="58"/>
  <c r="K23" i="58" s="1"/>
  <c r="M23" i="61"/>
  <c r="K23" i="61" s="1"/>
  <c r="S23" i="61"/>
  <c r="Q23" i="61" s="1"/>
  <c r="AI27" i="61"/>
  <c r="AI27" i="58"/>
  <c r="AJ27" i="58"/>
  <c r="AJ27" i="61"/>
  <c r="AJ26" i="61" s="1"/>
  <c r="S23" i="56"/>
  <c r="Q23" i="56" s="1"/>
  <c r="M23" i="56"/>
  <c r="AJ25" i="56" s="1"/>
  <c r="Y23" i="56"/>
  <c r="S23" i="58"/>
  <c r="Q23" i="58" s="1"/>
  <c r="G23" i="61"/>
  <c r="Y23" i="61"/>
  <c r="W23" i="61" s="1"/>
  <c r="Y23" i="58"/>
  <c r="W23" i="58" s="1"/>
  <c r="AC3" i="58"/>
  <c r="AA23" i="56"/>
  <c r="W23" i="56" s="1"/>
  <c r="I23" i="56"/>
  <c r="E23" i="56" s="1"/>
  <c r="AJ26" i="58" l="1"/>
  <c r="AJ25" i="58"/>
  <c r="AJ24" i="58"/>
  <c r="E23" i="61"/>
  <c r="AJ24" i="61" s="1"/>
  <c r="AJ25" i="61"/>
  <c r="K23" i="56"/>
  <c r="AJ24" i="56" s="1"/>
  <c r="AJ26" i="56"/>
  <c r="E2" i="61"/>
  <c r="U21" i="61"/>
  <c r="S21" i="61"/>
  <c r="O21" i="61"/>
  <c r="M21" i="61"/>
  <c r="I21" i="61"/>
  <c r="G21" i="61"/>
  <c r="U20" i="61"/>
  <c r="S20" i="61"/>
  <c r="O20" i="61"/>
  <c r="M20" i="61"/>
  <c r="I20" i="61"/>
  <c r="G20" i="61"/>
  <c r="F20" i="61" s="1"/>
  <c r="U19" i="61"/>
  <c r="S19" i="61"/>
  <c r="O19" i="61"/>
  <c r="M19" i="61"/>
  <c r="L19" i="61" s="1"/>
  <c r="I19" i="61"/>
  <c r="G19" i="61"/>
  <c r="AA17" i="61"/>
  <c r="Y17" i="61"/>
  <c r="AB16" i="61"/>
  <c r="X16" i="61"/>
  <c r="O16" i="61"/>
  <c r="M16" i="61"/>
  <c r="I16" i="61"/>
  <c r="G16" i="61"/>
  <c r="AB15" i="61"/>
  <c r="X15" i="61"/>
  <c r="O15" i="61"/>
  <c r="M15" i="61"/>
  <c r="P15" i="61" s="1"/>
  <c r="I15" i="61"/>
  <c r="G15" i="61"/>
  <c r="AB14" i="61"/>
  <c r="X14" i="61"/>
  <c r="Y13" i="61" s="1"/>
  <c r="O14" i="61"/>
  <c r="M14" i="61"/>
  <c r="I14" i="61"/>
  <c r="G14" i="61"/>
  <c r="AA12" i="61"/>
  <c r="Y12" i="61"/>
  <c r="U12" i="61"/>
  <c r="S12" i="61"/>
  <c r="AB11" i="61"/>
  <c r="X11" i="61"/>
  <c r="V11" i="61"/>
  <c r="R11" i="61"/>
  <c r="I11" i="61"/>
  <c r="G11" i="61"/>
  <c r="AB10" i="61"/>
  <c r="X10" i="61"/>
  <c r="V10" i="61"/>
  <c r="R10" i="61"/>
  <c r="I10" i="61"/>
  <c r="G10" i="61"/>
  <c r="AB9" i="61"/>
  <c r="X9" i="61"/>
  <c r="Y8" i="61" s="1"/>
  <c r="V9" i="61"/>
  <c r="R9" i="61"/>
  <c r="S8" i="61" s="1"/>
  <c r="I9" i="61"/>
  <c r="G9" i="61"/>
  <c r="C8" i="61"/>
  <c r="C13" i="61" s="1"/>
  <c r="AA7" i="61"/>
  <c r="Y7" i="61"/>
  <c r="U7" i="61"/>
  <c r="S7" i="61"/>
  <c r="O7" i="61"/>
  <c r="M7" i="61"/>
  <c r="AB6" i="61"/>
  <c r="X6" i="61"/>
  <c r="V6" i="61"/>
  <c r="R6" i="61"/>
  <c r="P6" i="61"/>
  <c r="L6" i="61"/>
  <c r="AB5" i="61"/>
  <c r="X5" i="61"/>
  <c r="V5" i="61"/>
  <c r="R5" i="61"/>
  <c r="P5" i="61"/>
  <c r="L5" i="61"/>
  <c r="AB4" i="61"/>
  <c r="AA3" i="61" s="1"/>
  <c r="X4" i="61"/>
  <c r="Y3" i="61" s="1"/>
  <c r="V4" i="61"/>
  <c r="R4" i="61"/>
  <c r="P4" i="61"/>
  <c r="L4" i="61"/>
  <c r="O3" i="61"/>
  <c r="W3" i="61" l="1"/>
  <c r="M3" i="61"/>
  <c r="U8" i="61"/>
  <c r="F11" i="61"/>
  <c r="AA13" i="61"/>
  <c r="L21" i="61"/>
  <c r="L20" i="61"/>
  <c r="F16" i="61"/>
  <c r="I17" i="61"/>
  <c r="J15" i="61"/>
  <c r="F21" i="61"/>
  <c r="F19" i="61"/>
  <c r="L16" i="61"/>
  <c r="L14" i="61"/>
  <c r="J11" i="61"/>
  <c r="J10" i="61"/>
  <c r="AI7" i="61"/>
  <c r="AJ7" i="61"/>
  <c r="R21" i="61"/>
  <c r="U22" i="61"/>
  <c r="R20" i="61"/>
  <c r="S18" i="61" s="1"/>
  <c r="R19" i="61"/>
  <c r="S3" i="61"/>
  <c r="AJ5" i="61" s="1"/>
  <c r="G12" i="61"/>
  <c r="AI12" i="61" s="1"/>
  <c r="F14" i="61"/>
  <c r="G18" i="61"/>
  <c r="I12" i="61"/>
  <c r="AJ12" i="61" s="1"/>
  <c r="AJ11" i="61" s="1"/>
  <c r="G17" i="61"/>
  <c r="P14" i="61"/>
  <c r="O17" i="61"/>
  <c r="S22" i="61"/>
  <c r="M22" i="61"/>
  <c r="J20" i="61"/>
  <c r="P20" i="61"/>
  <c r="V20" i="61"/>
  <c r="U3" i="61"/>
  <c r="AA8" i="61"/>
  <c r="W8" i="61" s="1"/>
  <c r="G22" i="61"/>
  <c r="O22" i="61"/>
  <c r="K3" i="61"/>
  <c r="Q2" i="61"/>
  <c r="C18" i="61"/>
  <c r="C23" i="61" s="1"/>
  <c r="Q8" i="61"/>
  <c r="W13" i="61"/>
  <c r="M18" i="61"/>
  <c r="F10" i="61"/>
  <c r="J14" i="61"/>
  <c r="F15" i="61"/>
  <c r="L15" i="61"/>
  <c r="M13" i="61" s="1"/>
  <c r="M17" i="61"/>
  <c r="J19" i="61"/>
  <c r="P19" i="61"/>
  <c r="V19" i="61"/>
  <c r="I22" i="61"/>
  <c r="K2" i="61"/>
  <c r="J9" i="61"/>
  <c r="I8" i="61" s="1"/>
  <c r="J16" i="61"/>
  <c r="P16" i="61"/>
  <c r="J21" i="61"/>
  <c r="P21" i="61"/>
  <c r="V21" i="61"/>
  <c r="F9" i="61"/>
  <c r="G8" i="61" s="1"/>
  <c r="AJ10" i="61" s="1"/>
  <c r="E2" i="58"/>
  <c r="U21" i="58"/>
  <c r="S21" i="58"/>
  <c r="O21" i="58"/>
  <c r="M21" i="58"/>
  <c r="I21" i="58"/>
  <c r="G21" i="58"/>
  <c r="U20" i="58"/>
  <c r="S20" i="58"/>
  <c r="R20" i="58" s="1"/>
  <c r="O20" i="58"/>
  <c r="M20" i="58"/>
  <c r="I20" i="58"/>
  <c r="G20" i="58"/>
  <c r="U19" i="58"/>
  <c r="S19" i="58"/>
  <c r="O19" i="58"/>
  <c r="M19" i="58"/>
  <c r="I19" i="58"/>
  <c r="G19" i="58"/>
  <c r="AA17" i="58"/>
  <c r="Y17" i="58"/>
  <c r="AB16" i="58"/>
  <c r="X16" i="58"/>
  <c r="O16" i="58"/>
  <c r="M16" i="58"/>
  <c r="AB15" i="58"/>
  <c r="X15" i="58"/>
  <c r="O15" i="58"/>
  <c r="M15" i="58"/>
  <c r="AB14" i="58"/>
  <c r="X14" i="58"/>
  <c r="Y13" i="58" s="1"/>
  <c r="O14" i="58"/>
  <c r="M14" i="58"/>
  <c r="L14" i="58" s="1"/>
  <c r="AA12" i="58"/>
  <c r="Y12" i="58"/>
  <c r="U12" i="58"/>
  <c r="S12" i="58"/>
  <c r="AB11" i="58"/>
  <c r="X11" i="58"/>
  <c r="V11" i="58"/>
  <c r="R11" i="58"/>
  <c r="I11" i="58"/>
  <c r="G11" i="58"/>
  <c r="F11" i="58" s="1"/>
  <c r="AB10" i="58"/>
  <c r="X10" i="58"/>
  <c r="V10" i="58"/>
  <c r="R10" i="58"/>
  <c r="I10" i="58"/>
  <c r="G10" i="58"/>
  <c r="J10" i="58" s="1"/>
  <c r="AB9" i="58"/>
  <c r="AA8" i="58" s="1"/>
  <c r="X9" i="58"/>
  <c r="V9" i="58"/>
  <c r="R9" i="58"/>
  <c r="S8" i="58" s="1"/>
  <c r="I9" i="58"/>
  <c r="I12" i="58" s="1"/>
  <c r="G9" i="58"/>
  <c r="C8" i="58"/>
  <c r="C13" i="58" s="1"/>
  <c r="AA7" i="58"/>
  <c r="Y7" i="58"/>
  <c r="U7" i="58"/>
  <c r="S7" i="58"/>
  <c r="O7" i="58"/>
  <c r="M7" i="58"/>
  <c r="AB6" i="58"/>
  <c r="X6" i="58"/>
  <c r="V6" i="58"/>
  <c r="R6" i="58"/>
  <c r="P6" i="58"/>
  <c r="L6" i="58"/>
  <c r="AB5" i="58"/>
  <c r="X5" i="58"/>
  <c r="V5" i="58"/>
  <c r="R5" i="58"/>
  <c r="P5" i="58"/>
  <c r="L5" i="58"/>
  <c r="AB4" i="58"/>
  <c r="X4" i="58"/>
  <c r="Y3" i="58" s="1"/>
  <c r="V4" i="58"/>
  <c r="R4" i="58"/>
  <c r="P4" i="58"/>
  <c r="L4" i="58"/>
  <c r="U21" i="57"/>
  <c r="S21" i="57"/>
  <c r="O21" i="57"/>
  <c r="L21" i="57" s="1"/>
  <c r="M21" i="57"/>
  <c r="I21" i="57"/>
  <c r="G21" i="57"/>
  <c r="U20" i="57"/>
  <c r="S20" i="57"/>
  <c r="O20" i="57"/>
  <c r="M20" i="57"/>
  <c r="I20" i="57"/>
  <c r="G20" i="57"/>
  <c r="U19" i="57"/>
  <c r="S19" i="57"/>
  <c r="O19" i="57"/>
  <c r="M19" i="57"/>
  <c r="I19" i="57"/>
  <c r="AA17" i="57"/>
  <c r="Y17" i="57"/>
  <c r="AB16" i="57"/>
  <c r="X16" i="57"/>
  <c r="O16" i="57"/>
  <c r="M16" i="57"/>
  <c r="L16" i="57" s="1"/>
  <c r="I16" i="57"/>
  <c r="G16" i="57"/>
  <c r="AB15" i="57"/>
  <c r="X15" i="57"/>
  <c r="O15" i="57"/>
  <c r="M15" i="57"/>
  <c r="I15" i="57"/>
  <c r="G15" i="57"/>
  <c r="AB14" i="57"/>
  <c r="X14" i="57"/>
  <c r="Y13" i="57" s="1"/>
  <c r="O14" i="57"/>
  <c r="M14" i="57"/>
  <c r="I14" i="57"/>
  <c r="G14" i="57"/>
  <c r="AA12" i="57"/>
  <c r="Y12" i="57"/>
  <c r="U12" i="57"/>
  <c r="S12" i="57"/>
  <c r="AB11" i="57"/>
  <c r="X11" i="57"/>
  <c r="V11" i="57"/>
  <c r="R11" i="57"/>
  <c r="I11" i="57"/>
  <c r="G11" i="57"/>
  <c r="AB10" i="57"/>
  <c r="X10" i="57"/>
  <c r="V10" i="57"/>
  <c r="R10" i="57"/>
  <c r="I10" i="57"/>
  <c r="G10" i="57"/>
  <c r="J10" i="57" s="1"/>
  <c r="AB9" i="57"/>
  <c r="X9" i="57"/>
  <c r="V9" i="57"/>
  <c r="R9" i="57"/>
  <c r="S8" i="57" s="1"/>
  <c r="I9" i="57"/>
  <c r="G9" i="57"/>
  <c r="C8" i="57"/>
  <c r="C13" i="57" s="1"/>
  <c r="AA7" i="57"/>
  <c r="Y7" i="57"/>
  <c r="U7" i="57"/>
  <c r="S7" i="57"/>
  <c r="O7" i="57"/>
  <c r="M7" i="57"/>
  <c r="AB6" i="57"/>
  <c r="X6" i="57"/>
  <c r="V6" i="57"/>
  <c r="R6" i="57"/>
  <c r="P6" i="57"/>
  <c r="L6" i="57"/>
  <c r="AB5" i="57"/>
  <c r="X5" i="57"/>
  <c r="V5" i="57"/>
  <c r="R5" i="57"/>
  <c r="P5" i="57"/>
  <c r="L5" i="57"/>
  <c r="AB4" i="57"/>
  <c r="X4" i="57"/>
  <c r="V4" i="57"/>
  <c r="R4" i="57"/>
  <c r="S3" i="57" s="1"/>
  <c r="P4" i="57"/>
  <c r="O3" i="57" s="1"/>
  <c r="L4" i="57"/>
  <c r="E2" i="57"/>
  <c r="D18" i="56"/>
  <c r="D13" i="56"/>
  <c r="D8" i="56"/>
  <c r="D3" i="56"/>
  <c r="E2" i="56" s="1"/>
  <c r="U21" i="56"/>
  <c r="S21" i="56"/>
  <c r="O21" i="56"/>
  <c r="M21" i="56"/>
  <c r="I21" i="56"/>
  <c r="G21" i="56"/>
  <c r="U20" i="56"/>
  <c r="O20" i="56"/>
  <c r="M20" i="56"/>
  <c r="I20" i="56"/>
  <c r="G20" i="56"/>
  <c r="U19" i="56"/>
  <c r="O19" i="56"/>
  <c r="I19" i="56"/>
  <c r="AA17" i="56"/>
  <c r="Y17" i="56"/>
  <c r="AB16" i="56"/>
  <c r="X16" i="56"/>
  <c r="O16" i="56"/>
  <c r="M16" i="56"/>
  <c r="I16" i="56"/>
  <c r="G16" i="56"/>
  <c r="AB15" i="56"/>
  <c r="X15" i="56"/>
  <c r="O15" i="56"/>
  <c r="M15" i="56"/>
  <c r="I15" i="56"/>
  <c r="G15" i="56"/>
  <c r="AB14" i="56"/>
  <c r="AA13" i="56" s="1"/>
  <c r="X14" i="56"/>
  <c r="Y13" i="56" s="1"/>
  <c r="O14" i="56"/>
  <c r="M14" i="56"/>
  <c r="I14" i="56"/>
  <c r="G14" i="56"/>
  <c r="AA12" i="56"/>
  <c r="Y12" i="56"/>
  <c r="U12" i="56"/>
  <c r="S12" i="56"/>
  <c r="AB11" i="56"/>
  <c r="X11" i="56"/>
  <c r="V11" i="56"/>
  <c r="R11" i="56"/>
  <c r="I11" i="56"/>
  <c r="G11" i="56"/>
  <c r="AB10" i="56"/>
  <c r="X10" i="56"/>
  <c r="V10" i="56"/>
  <c r="R10" i="56"/>
  <c r="I10" i="56"/>
  <c r="G10" i="56"/>
  <c r="AB9" i="56"/>
  <c r="X9" i="56"/>
  <c r="V9" i="56"/>
  <c r="R9" i="56"/>
  <c r="I9" i="56"/>
  <c r="G9" i="56"/>
  <c r="AA8" i="56"/>
  <c r="C8" i="56"/>
  <c r="C13" i="56" s="1"/>
  <c r="AA7" i="56"/>
  <c r="Y7" i="56"/>
  <c r="U7" i="56"/>
  <c r="S7" i="56"/>
  <c r="O7" i="56"/>
  <c r="M7" i="56"/>
  <c r="AB6" i="56"/>
  <c r="X6" i="56"/>
  <c r="V6" i="56"/>
  <c r="R6" i="56"/>
  <c r="P6" i="56"/>
  <c r="L6" i="56"/>
  <c r="AB5" i="56"/>
  <c r="X5" i="56"/>
  <c r="V5" i="56"/>
  <c r="R5" i="56"/>
  <c r="P5" i="56"/>
  <c r="L5" i="56"/>
  <c r="AB4" i="56"/>
  <c r="AA3" i="56" s="1"/>
  <c r="X4" i="56"/>
  <c r="Y3" i="56" s="1"/>
  <c r="W3" i="56" s="1"/>
  <c r="V4" i="56"/>
  <c r="U3" i="56" s="1"/>
  <c r="R4" i="56"/>
  <c r="P4" i="56"/>
  <c r="L4" i="56"/>
  <c r="D18" i="55"/>
  <c r="D13" i="55"/>
  <c r="D8" i="55"/>
  <c r="D3" i="55"/>
  <c r="E2" i="55" s="1"/>
  <c r="R21" i="55"/>
  <c r="O21" i="55"/>
  <c r="M21" i="55"/>
  <c r="I21" i="55"/>
  <c r="G21" i="55"/>
  <c r="O20" i="55"/>
  <c r="M20" i="55"/>
  <c r="I20" i="55"/>
  <c r="G20" i="55"/>
  <c r="V19" i="55"/>
  <c r="R19" i="55"/>
  <c r="O19" i="55"/>
  <c r="M19" i="55"/>
  <c r="I19" i="55"/>
  <c r="G19" i="55"/>
  <c r="AA17" i="55"/>
  <c r="Y17" i="55"/>
  <c r="AB16" i="55"/>
  <c r="X16" i="55"/>
  <c r="O16" i="55"/>
  <c r="M16" i="55"/>
  <c r="I16" i="55"/>
  <c r="G16" i="55"/>
  <c r="AB15" i="55"/>
  <c r="X15" i="55"/>
  <c r="O15" i="55"/>
  <c r="M15" i="55"/>
  <c r="I15" i="55"/>
  <c r="G15" i="55"/>
  <c r="AB14" i="55"/>
  <c r="X14" i="55"/>
  <c r="O14" i="55"/>
  <c r="M14" i="55"/>
  <c r="I14" i="55"/>
  <c r="G14" i="55"/>
  <c r="AA13" i="55"/>
  <c r="AA12" i="55"/>
  <c r="Y12" i="55"/>
  <c r="U12" i="55"/>
  <c r="S12" i="55"/>
  <c r="AB11" i="55"/>
  <c r="X11" i="55"/>
  <c r="V11" i="55"/>
  <c r="R11" i="55"/>
  <c r="J11" i="55"/>
  <c r="F11" i="55"/>
  <c r="AB10" i="55"/>
  <c r="X10" i="55"/>
  <c r="V10" i="55"/>
  <c r="R10" i="55"/>
  <c r="F10" i="55"/>
  <c r="AB9" i="55"/>
  <c r="X9" i="55"/>
  <c r="V9" i="55"/>
  <c r="R9" i="55"/>
  <c r="I12" i="55"/>
  <c r="C8" i="55"/>
  <c r="C13" i="55" s="1"/>
  <c r="AA7" i="55"/>
  <c r="Y7" i="55"/>
  <c r="U7" i="55"/>
  <c r="S7" i="55"/>
  <c r="O7" i="55"/>
  <c r="M7" i="55"/>
  <c r="AB6" i="55"/>
  <c r="X6" i="55"/>
  <c r="V6" i="55"/>
  <c r="R6" i="55"/>
  <c r="P6" i="55"/>
  <c r="L6" i="55"/>
  <c r="AB5" i="55"/>
  <c r="X5" i="55"/>
  <c r="V5" i="55"/>
  <c r="R5" i="55"/>
  <c r="P5" i="55"/>
  <c r="L5" i="55"/>
  <c r="AB4" i="55"/>
  <c r="X4" i="55"/>
  <c r="V4" i="55"/>
  <c r="R4" i="55"/>
  <c r="S3" i="55" s="1"/>
  <c r="P4" i="55"/>
  <c r="L4" i="55"/>
  <c r="O3" i="55"/>
  <c r="D18" i="36"/>
  <c r="D13" i="36"/>
  <c r="D8" i="36"/>
  <c r="D3" i="36"/>
  <c r="E2" i="36" s="1"/>
  <c r="AJ7" i="56" l="1"/>
  <c r="AI7" i="56"/>
  <c r="U3" i="57"/>
  <c r="Y8" i="57"/>
  <c r="Y3" i="55"/>
  <c r="Y8" i="55"/>
  <c r="J14" i="55"/>
  <c r="L16" i="55"/>
  <c r="L20" i="55"/>
  <c r="F21" i="55"/>
  <c r="K2" i="56"/>
  <c r="Y3" i="57"/>
  <c r="AA8" i="57"/>
  <c r="V20" i="57"/>
  <c r="J21" i="57"/>
  <c r="U8" i="58"/>
  <c r="L20" i="58"/>
  <c r="AI17" i="61"/>
  <c r="Q3" i="61"/>
  <c r="AJ4" i="61" s="1"/>
  <c r="G13" i="61"/>
  <c r="AJ15" i="61" s="1"/>
  <c r="G22" i="57"/>
  <c r="L14" i="57"/>
  <c r="F20" i="58"/>
  <c r="AI22" i="61"/>
  <c r="AJ20" i="61"/>
  <c r="J15" i="57"/>
  <c r="AC7" i="57"/>
  <c r="AJ17" i="61"/>
  <c r="AJ16" i="61" s="1"/>
  <c r="F11" i="57"/>
  <c r="AJ6" i="61"/>
  <c r="R19" i="57"/>
  <c r="AJ22" i="61"/>
  <c r="AJ21" i="61" s="1"/>
  <c r="AJ7" i="58"/>
  <c r="AI7" i="58"/>
  <c r="I22" i="55"/>
  <c r="P14" i="55"/>
  <c r="L14" i="55"/>
  <c r="L19" i="55"/>
  <c r="F16" i="55"/>
  <c r="J15" i="55"/>
  <c r="F14" i="55"/>
  <c r="AD7" i="55"/>
  <c r="J10" i="56"/>
  <c r="K2" i="57"/>
  <c r="O3" i="56"/>
  <c r="J20" i="56"/>
  <c r="S8" i="56"/>
  <c r="S3" i="56"/>
  <c r="Q3" i="56" s="1"/>
  <c r="Y8" i="56"/>
  <c r="W8" i="56" s="1"/>
  <c r="L20" i="56"/>
  <c r="AA3" i="58"/>
  <c r="W3" i="58" s="1"/>
  <c r="U3" i="58"/>
  <c r="K2" i="58"/>
  <c r="G22" i="58"/>
  <c r="S3" i="58"/>
  <c r="Y8" i="58"/>
  <c r="W8" i="58" s="1"/>
  <c r="J20" i="58"/>
  <c r="P20" i="58"/>
  <c r="V20" i="58"/>
  <c r="L21" i="58"/>
  <c r="J15" i="58"/>
  <c r="L16" i="58"/>
  <c r="W2" i="61"/>
  <c r="AC2" i="61"/>
  <c r="O13" i="61"/>
  <c r="K13" i="61" s="1"/>
  <c r="R20" i="56"/>
  <c r="V20" i="56"/>
  <c r="P21" i="56"/>
  <c r="O22" i="56"/>
  <c r="P20" i="56"/>
  <c r="F21" i="56"/>
  <c r="F20" i="56"/>
  <c r="F19" i="56"/>
  <c r="L16" i="56"/>
  <c r="P15" i="56"/>
  <c r="L14" i="56"/>
  <c r="F16" i="56"/>
  <c r="J15" i="56"/>
  <c r="O18" i="61"/>
  <c r="K18" i="61" s="1"/>
  <c r="I18" i="61"/>
  <c r="E18" i="61" s="1"/>
  <c r="I13" i="61"/>
  <c r="U18" i="61"/>
  <c r="Q18" i="61" s="1"/>
  <c r="E8" i="61"/>
  <c r="AJ9" i="61" s="1"/>
  <c r="L20" i="57"/>
  <c r="P20" i="57"/>
  <c r="Y13" i="55"/>
  <c r="W13" i="55" s="1"/>
  <c r="I17" i="56"/>
  <c r="F14" i="56"/>
  <c r="J11" i="57"/>
  <c r="J11" i="58"/>
  <c r="U22" i="58"/>
  <c r="R19" i="58"/>
  <c r="S8" i="55"/>
  <c r="M3" i="55"/>
  <c r="K3" i="55" s="1"/>
  <c r="P15" i="55"/>
  <c r="L15" i="55"/>
  <c r="M13" i="55" s="1"/>
  <c r="F19" i="55"/>
  <c r="M22" i="55"/>
  <c r="P19" i="55"/>
  <c r="U22" i="55"/>
  <c r="J11" i="56"/>
  <c r="F11" i="56"/>
  <c r="J16" i="56"/>
  <c r="G22" i="56"/>
  <c r="M22" i="57"/>
  <c r="L19" i="57"/>
  <c r="F20" i="57"/>
  <c r="J20" i="57"/>
  <c r="M22" i="58"/>
  <c r="L19" i="58"/>
  <c r="M22" i="56"/>
  <c r="L19" i="56"/>
  <c r="U3" i="55"/>
  <c r="Q3" i="55" s="1"/>
  <c r="F9" i="55"/>
  <c r="G8" i="55" s="1"/>
  <c r="AA8" i="55"/>
  <c r="W8" i="55" s="1"/>
  <c r="I17" i="55"/>
  <c r="F15" i="55"/>
  <c r="G13" i="55" s="1"/>
  <c r="J19" i="55"/>
  <c r="O22" i="55"/>
  <c r="F20" i="55"/>
  <c r="R20" i="55"/>
  <c r="S18" i="55" s="1"/>
  <c r="L21" i="55"/>
  <c r="M18" i="55" s="1"/>
  <c r="I12" i="56"/>
  <c r="U8" i="56"/>
  <c r="U22" i="56"/>
  <c r="R19" i="56"/>
  <c r="I17" i="57"/>
  <c r="F14" i="57"/>
  <c r="P15" i="57"/>
  <c r="F16" i="57"/>
  <c r="F19" i="57"/>
  <c r="O22" i="57"/>
  <c r="I17" i="58"/>
  <c r="F14" i="58"/>
  <c r="P15" i="58"/>
  <c r="F16" i="58"/>
  <c r="F19" i="58"/>
  <c r="O22" i="58"/>
  <c r="M17" i="56"/>
  <c r="I22" i="56"/>
  <c r="R21" i="56"/>
  <c r="AA3" i="57"/>
  <c r="W3" i="57" s="1"/>
  <c r="AD7" i="57"/>
  <c r="AD6" i="57" s="1"/>
  <c r="G12" i="57"/>
  <c r="AC12" i="57" s="1"/>
  <c r="O3" i="58"/>
  <c r="F21" i="58"/>
  <c r="R21" i="58"/>
  <c r="AA3" i="55"/>
  <c r="W3" i="55" s="1"/>
  <c r="U8" i="55"/>
  <c r="J10" i="55"/>
  <c r="G17" i="55"/>
  <c r="O17" i="55"/>
  <c r="M3" i="56"/>
  <c r="AJ5" i="56" s="1"/>
  <c r="G17" i="56"/>
  <c r="P16" i="56"/>
  <c r="S22" i="56"/>
  <c r="L21" i="56"/>
  <c r="M3" i="57"/>
  <c r="AD5" i="57" s="1"/>
  <c r="I12" i="57"/>
  <c r="U8" i="57"/>
  <c r="Q8" i="57" s="1"/>
  <c r="G17" i="57"/>
  <c r="P14" i="57"/>
  <c r="AA13" i="57"/>
  <c r="W13" i="57" s="1"/>
  <c r="O17" i="57"/>
  <c r="S22" i="57"/>
  <c r="AC22" i="57" s="1"/>
  <c r="R20" i="57"/>
  <c r="F21" i="57"/>
  <c r="R21" i="57"/>
  <c r="M3" i="58"/>
  <c r="G12" i="58"/>
  <c r="AI12" i="58" s="1"/>
  <c r="G17" i="58"/>
  <c r="P14" i="58"/>
  <c r="AA13" i="58"/>
  <c r="W13" i="58" s="1"/>
  <c r="O17" i="58"/>
  <c r="S22" i="58"/>
  <c r="AI22" i="58" s="1"/>
  <c r="Q8" i="58"/>
  <c r="C18" i="58"/>
  <c r="Q2" i="58"/>
  <c r="I22" i="58"/>
  <c r="F10" i="58"/>
  <c r="J14" i="58"/>
  <c r="F15" i="58"/>
  <c r="L15" i="58"/>
  <c r="M13" i="58" s="1"/>
  <c r="M17" i="58"/>
  <c r="J19" i="58"/>
  <c r="P19" i="58"/>
  <c r="V19" i="58"/>
  <c r="J9" i="58"/>
  <c r="I8" i="58" s="1"/>
  <c r="J16" i="58"/>
  <c r="P16" i="58"/>
  <c r="O13" i="58" s="1"/>
  <c r="J21" i="58"/>
  <c r="P21" i="58"/>
  <c r="V21" i="58"/>
  <c r="F9" i="58"/>
  <c r="Q2" i="57"/>
  <c r="C18" i="57"/>
  <c r="W2" i="57" s="1"/>
  <c r="Q3" i="57"/>
  <c r="F10" i="57"/>
  <c r="J14" i="57"/>
  <c r="F15" i="57"/>
  <c r="G13" i="57" s="1"/>
  <c r="L15" i="57"/>
  <c r="M13" i="57" s="1"/>
  <c r="M17" i="57"/>
  <c r="J19" i="57"/>
  <c r="I18" i="57" s="1"/>
  <c r="P19" i="57"/>
  <c r="V19" i="57"/>
  <c r="I22" i="57"/>
  <c r="U22" i="57"/>
  <c r="J9" i="57"/>
  <c r="I8" i="57" s="1"/>
  <c r="J16" i="57"/>
  <c r="P16" i="57"/>
  <c r="P21" i="57"/>
  <c r="V21" i="57"/>
  <c r="F9" i="57"/>
  <c r="C18" i="56"/>
  <c r="C23" i="56" s="1"/>
  <c r="AC2" i="56" s="1"/>
  <c r="Q2" i="56"/>
  <c r="W13" i="56"/>
  <c r="F10" i="56"/>
  <c r="J14" i="56"/>
  <c r="P14" i="56"/>
  <c r="O13" i="56" s="1"/>
  <c r="F15" i="56"/>
  <c r="L15" i="56"/>
  <c r="J19" i="56"/>
  <c r="P19" i="56"/>
  <c r="O18" i="56" s="1"/>
  <c r="V19" i="56"/>
  <c r="O17" i="56"/>
  <c r="J9" i="56"/>
  <c r="G12" i="56"/>
  <c r="J21" i="56"/>
  <c r="V21" i="56"/>
  <c r="F9" i="56"/>
  <c r="Q2" i="55"/>
  <c r="C18" i="55"/>
  <c r="W2" i="55" s="1"/>
  <c r="M17" i="55"/>
  <c r="G22" i="55"/>
  <c r="J20" i="55"/>
  <c r="P20" i="55"/>
  <c r="V20" i="55"/>
  <c r="S22" i="55"/>
  <c r="K2" i="55"/>
  <c r="AC7" i="55"/>
  <c r="J9" i="55"/>
  <c r="I8" i="55" s="1"/>
  <c r="G12" i="55"/>
  <c r="J16" i="55"/>
  <c r="I13" i="55" s="1"/>
  <c r="E13" i="55" s="1"/>
  <c r="P16" i="55"/>
  <c r="J21" i="55"/>
  <c r="P21" i="55"/>
  <c r="V21" i="55"/>
  <c r="I18" i="55" l="1"/>
  <c r="AD17" i="55"/>
  <c r="Q8" i="55"/>
  <c r="G18" i="56"/>
  <c r="W2" i="56"/>
  <c r="W8" i="57"/>
  <c r="AJ12" i="56"/>
  <c r="AI12" i="56"/>
  <c r="I18" i="56"/>
  <c r="S18" i="57"/>
  <c r="AJ17" i="56"/>
  <c r="AI17" i="56"/>
  <c r="AJ22" i="56"/>
  <c r="AI22" i="56"/>
  <c r="S18" i="58"/>
  <c r="M18" i="57"/>
  <c r="M18" i="58"/>
  <c r="E13" i="61"/>
  <c r="AJ14" i="61"/>
  <c r="AJ19" i="61"/>
  <c r="Q3" i="58"/>
  <c r="AJ5" i="58"/>
  <c r="AD17" i="57"/>
  <c r="AD12" i="57"/>
  <c r="AD11" i="57" s="1"/>
  <c r="K3" i="57"/>
  <c r="AJ12" i="58"/>
  <c r="AJ11" i="58" s="1"/>
  <c r="AJ6" i="58"/>
  <c r="AJ22" i="58"/>
  <c r="AJ21" i="58" s="1"/>
  <c r="AJ17" i="58"/>
  <c r="AI17" i="58"/>
  <c r="AD6" i="55"/>
  <c r="AD10" i="55"/>
  <c r="O18" i="55"/>
  <c r="K18" i="55" s="1"/>
  <c r="AD15" i="55"/>
  <c r="AD5" i="55"/>
  <c r="AD4" i="55"/>
  <c r="E8" i="55"/>
  <c r="AD9" i="55" s="1"/>
  <c r="G8" i="56"/>
  <c r="AJ10" i="56" s="1"/>
  <c r="I13" i="56"/>
  <c r="Q8" i="56"/>
  <c r="K3" i="58"/>
  <c r="AJ4" i="58" s="1"/>
  <c r="W2" i="58"/>
  <c r="C23" i="58"/>
  <c r="AC2" i="58" s="1"/>
  <c r="K13" i="58"/>
  <c r="S18" i="56"/>
  <c r="E18" i="56"/>
  <c r="M13" i="56"/>
  <c r="K13" i="56" s="1"/>
  <c r="K3" i="56"/>
  <c r="AJ4" i="56" s="1"/>
  <c r="I8" i="56"/>
  <c r="E8" i="56" s="1"/>
  <c r="AJ9" i="56" s="1"/>
  <c r="AC17" i="55"/>
  <c r="AD16" i="55" s="1"/>
  <c r="O13" i="57"/>
  <c r="K13" i="57" s="1"/>
  <c r="AD22" i="57"/>
  <c r="AD21" i="57" s="1"/>
  <c r="G8" i="58"/>
  <c r="AJ10" i="58" s="1"/>
  <c r="O18" i="58"/>
  <c r="G13" i="58"/>
  <c r="AJ15" i="58" s="1"/>
  <c r="AJ6" i="56"/>
  <c r="G18" i="55"/>
  <c r="E18" i="55" s="1"/>
  <c r="G18" i="57"/>
  <c r="E18" i="57" s="1"/>
  <c r="O13" i="55"/>
  <c r="K13" i="55" s="1"/>
  <c r="AD14" i="55" s="1"/>
  <c r="G13" i="56"/>
  <c r="AJ15" i="56" s="1"/>
  <c r="I18" i="58"/>
  <c r="G18" i="58"/>
  <c r="M18" i="56"/>
  <c r="I13" i="58"/>
  <c r="U18" i="58"/>
  <c r="Q18" i="58" s="1"/>
  <c r="AC17" i="57"/>
  <c r="G8" i="57"/>
  <c r="U18" i="57"/>
  <c r="Q18" i="57" s="1"/>
  <c r="AD4" i="57"/>
  <c r="O18" i="57"/>
  <c r="K18" i="57" s="1"/>
  <c r="AD15" i="57"/>
  <c r="I13" i="57"/>
  <c r="E13" i="57" s="1"/>
  <c r="U18" i="56"/>
  <c r="Q18" i="56" s="1"/>
  <c r="AC12" i="55"/>
  <c r="AD12" i="55"/>
  <c r="AD22" i="55"/>
  <c r="AC22" i="55"/>
  <c r="U18" i="55"/>
  <c r="Q18" i="55" s="1"/>
  <c r="U21" i="52"/>
  <c r="S21" i="52"/>
  <c r="O21" i="52"/>
  <c r="M21" i="52"/>
  <c r="I21" i="52"/>
  <c r="G21" i="52"/>
  <c r="U20" i="52"/>
  <c r="S20" i="52"/>
  <c r="O20" i="52"/>
  <c r="M20" i="52"/>
  <c r="I20" i="52"/>
  <c r="G20" i="52"/>
  <c r="U19" i="52"/>
  <c r="S19" i="52"/>
  <c r="O19" i="52"/>
  <c r="M19" i="52"/>
  <c r="I19" i="52"/>
  <c r="G19" i="52"/>
  <c r="AA17" i="52"/>
  <c r="Y17" i="52"/>
  <c r="AB16" i="52"/>
  <c r="X16" i="52"/>
  <c r="O16" i="52"/>
  <c r="M16" i="52"/>
  <c r="I16" i="52"/>
  <c r="G16" i="52"/>
  <c r="AB15" i="52"/>
  <c r="X15" i="52"/>
  <c r="O15" i="52"/>
  <c r="M15" i="52"/>
  <c r="I15" i="52"/>
  <c r="G15" i="52"/>
  <c r="AB14" i="52"/>
  <c r="X14" i="52"/>
  <c r="O14" i="52"/>
  <c r="M14" i="52"/>
  <c r="I14" i="52"/>
  <c r="G14" i="52"/>
  <c r="AA13" i="52"/>
  <c r="AA12" i="52"/>
  <c r="Y12" i="52"/>
  <c r="U12" i="52"/>
  <c r="S12" i="52"/>
  <c r="AB11" i="52"/>
  <c r="X11" i="52"/>
  <c r="V11" i="52"/>
  <c r="R11" i="52"/>
  <c r="I11" i="52"/>
  <c r="G11" i="52"/>
  <c r="J11" i="52" s="1"/>
  <c r="AB10" i="52"/>
  <c r="X10" i="52"/>
  <c r="V10" i="52"/>
  <c r="R10" i="52"/>
  <c r="I10" i="52"/>
  <c r="G10" i="52"/>
  <c r="AB9" i="52"/>
  <c r="X9" i="52"/>
  <c r="Y8" i="52" s="1"/>
  <c r="V9" i="52"/>
  <c r="R9" i="52"/>
  <c r="S8" i="52" s="1"/>
  <c r="I9" i="52"/>
  <c r="G9" i="52"/>
  <c r="C8" i="52"/>
  <c r="C13" i="52" s="1"/>
  <c r="AA7" i="52"/>
  <c r="Y7" i="52"/>
  <c r="U7" i="52"/>
  <c r="S7" i="52"/>
  <c r="O7" i="52"/>
  <c r="M7" i="52"/>
  <c r="AB6" i="52"/>
  <c r="X6" i="52"/>
  <c r="V6" i="52"/>
  <c r="R6" i="52"/>
  <c r="P6" i="52"/>
  <c r="L6" i="52"/>
  <c r="AB5" i="52"/>
  <c r="X5" i="52"/>
  <c r="V5" i="52"/>
  <c r="R5" i="52"/>
  <c r="P5" i="52"/>
  <c r="L5" i="52"/>
  <c r="AB4" i="52"/>
  <c r="X4" i="52"/>
  <c r="Y3" i="52" s="1"/>
  <c r="V4" i="52"/>
  <c r="R4" i="52"/>
  <c r="S3" i="52" s="1"/>
  <c r="P4" i="52"/>
  <c r="L4" i="52"/>
  <c r="E2" i="52"/>
  <c r="U21" i="50"/>
  <c r="S21" i="50"/>
  <c r="O21" i="50"/>
  <c r="M21" i="50"/>
  <c r="I21" i="50"/>
  <c r="G21" i="50"/>
  <c r="U20" i="50"/>
  <c r="S20" i="50"/>
  <c r="O20" i="50"/>
  <c r="M20" i="50"/>
  <c r="I20" i="50"/>
  <c r="G20" i="50"/>
  <c r="U19" i="50"/>
  <c r="S19" i="50"/>
  <c r="O19" i="50"/>
  <c r="M19" i="50"/>
  <c r="I19" i="50"/>
  <c r="G19" i="50"/>
  <c r="AA17" i="50"/>
  <c r="Y17" i="50"/>
  <c r="AB16" i="50"/>
  <c r="X16" i="50"/>
  <c r="O16" i="50"/>
  <c r="M16" i="50"/>
  <c r="I16" i="50"/>
  <c r="G16" i="50"/>
  <c r="AB15" i="50"/>
  <c r="X15" i="50"/>
  <c r="O15" i="50"/>
  <c r="M15" i="50"/>
  <c r="I15" i="50"/>
  <c r="G15" i="50"/>
  <c r="AB14" i="50"/>
  <c r="X14" i="50"/>
  <c r="Y13" i="50" s="1"/>
  <c r="O14" i="50"/>
  <c r="M14" i="50"/>
  <c r="I14" i="50"/>
  <c r="G14" i="50"/>
  <c r="AA12" i="50"/>
  <c r="Y12" i="50"/>
  <c r="U12" i="50"/>
  <c r="S12" i="50"/>
  <c r="AB11" i="50"/>
  <c r="X11" i="50"/>
  <c r="V11" i="50"/>
  <c r="R11" i="50"/>
  <c r="I11" i="50"/>
  <c r="G11" i="50"/>
  <c r="AB10" i="50"/>
  <c r="X10" i="50"/>
  <c r="V10" i="50"/>
  <c r="R10" i="50"/>
  <c r="I10" i="50"/>
  <c r="G10" i="50"/>
  <c r="AB9" i="50"/>
  <c r="X9" i="50"/>
  <c r="V9" i="50"/>
  <c r="R9" i="50"/>
  <c r="I9" i="50"/>
  <c r="G9" i="50"/>
  <c r="C8" i="50"/>
  <c r="C13" i="50" s="1"/>
  <c r="AA7" i="50"/>
  <c r="Y7" i="50"/>
  <c r="U7" i="50"/>
  <c r="S7" i="50"/>
  <c r="O7" i="50"/>
  <c r="M7" i="50"/>
  <c r="AB6" i="50"/>
  <c r="X6" i="50"/>
  <c r="V6" i="50"/>
  <c r="R6" i="50"/>
  <c r="P6" i="50"/>
  <c r="L6" i="50"/>
  <c r="AB5" i="50"/>
  <c r="X5" i="50"/>
  <c r="V5" i="50"/>
  <c r="R5" i="50"/>
  <c r="P5" i="50"/>
  <c r="L5" i="50"/>
  <c r="AB4" i="50"/>
  <c r="X4" i="50"/>
  <c r="V4" i="50"/>
  <c r="U3" i="50" s="1"/>
  <c r="R4" i="50"/>
  <c r="P4" i="50"/>
  <c r="L4" i="50"/>
  <c r="O3" i="50"/>
  <c r="M3" i="50"/>
  <c r="E2" i="50"/>
  <c r="F20" i="50" l="1"/>
  <c r="U3" i="52"/>
  <c r="AA8" i="52"/>
  <c r="F15" i="52"/>
  <c r="P16" i="52"/>
  <c r="F19" i="52"/>
  <c r="F20" i="52"/>
  <c r="R20" i="52"/>
  <c r="P21" i="52"/>
  <c r="R21" i="52"/>
  <c r="AJ20" i="56"/>
  <c r="AJ20" i="58"/>
  <c r="K18" i="58"/>
  <c r="AD20" i="57"/>
  <c r="AD16" i="57"/>
  <c r="E8" i="58"/>
  <c r="AJ9" i="58" s="1"/>
  <c r="AJ16" i="58"/>
  <c r="AD20" i="55"/>
  <c r="AJ21" i="56"/>
  <c r="AD19" i="55"/>
  <c r="AD21" i="55"/>
  <c r="E18" i="58"/>
  <c r="AJ19" i="58" s="1"/>
  <c r="K18" i="56"/>
  <c r="AJ19" i="56" s="1"/>
  <c r="AJ16" i="56"/>
  <c r="E13" i="56"/>
  <c r="AJ14" i="56" s="1"/>
  <c r="AD19" i="57"/>
  <c r="AD14" i="57"/>
  <c r="E13" i="58"/>
  <c r="AJ14" i="58" s="1"/>
  <c r="AJ11" i="56"/>
  <c r="E8" i="57"/>
  <c r="AD9" i="57" s="1"/>
  <c r="AD10" i="57"/>
  <c r="AD11" i="55"/>
  <c r="S3" i="50"/>
  <c r="AA13" i="50"/>
  <c r="W13" i="50" s="1"/>
  <c r="S22" i="52"/>
  <c r="F19" i="50"/>
  <c r="L19" i="50"/>
  <c r="J9" i="52"/>
  <c r="L15" i="50"/>
  <c r="U8" i="52"/>
  <c r="Y13" i="52"/>
  <c r="W13" i="52" s="1"/>
  <c r="J21" i="50"/>
  <c r="L20" i="52"/>
  <c r="L14" i="50"/>
  <c r="K2" i="52"/>
  <c r="Y3" i="50"/>
  <c r="U8" i="50"/>
  <c r="W8" i="52"/>
  <c r="P20" i="52"/>
  <c r="L20" i="50"/>
  <c r="AA3" i="50"/>
  <c r="AD7" i="52"/>
  <c r="G17" i="50"/>
  <c r="F9" i="52"/>
  <c r="G17" i="52"/>
  <c r="O22" i="52"/>
  <c r="F14" i="52"/>
  <c r="J14" i="52"/>
  <c r="O17" i="52"/>
  <c r="J16" i="52"/>
  <c r="L16" i="52"/>
  <c r="I22" i="52"/>
  <c r="L19" i="52"/>
  <c r="V19" i="52"/>
  <c r="J20" i="52"/>
  <c r="V20" i="52"/>
  <c r="F21" i="52"/>
  <c r="J21" i="52"/>
  <c r="U22" i="52"/>
  <c r="AA8" i="50"/>
  <c r="M3" i="52"/>
  <c r="AC7" i="52"/>
  <c r="S8" i="50"/>
  <c r="Y8" i="50"/>
  <c r="F15" i="50"/>
  <c r="J16" i="50"/>
  <c r="O22" i="50"/>
  <c r="R19" i="50"/>
  <c r="J20" i="50"/>
  <c r="P20" i="50"/>
  <c r="O3" i="52"/>
  <c r="K3" i="52" s="1"/>
  <c r="AA3" i="52"/>
  <c r="G18" i="52"/>
  <c r="J19" i="52"/>
  <c r="V21" i="52"/>
  <c r="L15" i="52"/>
  <c r="P14" i="52"/>
  <c r="L21" i="52"/>
  <c r="Q3" i="52"/>
  <c r="J15" i="52"/>
  <c r="G12" i="52"/>
  <c r="AC12" i="52" s="1"/>
  <c r="F10" i="52"/>
  <c r="I12" i="52"/>
  <c r="J10" i="52"/>
  <c r="I8" i="52" s="1"/>
  <c r="AD6" i="52"/>
  <c r="W3" i="52"/>
  <c r="AD5" i="52"/>
  <c r="C18" i="52"/>
  <c r="W2" i="52" s="1"/>
  <c r="Q2" i="52"/>
  <c r="Q8" i="52"/>
  <c r="P15" i="52"/>
  <c r="O13" i="52" s="1"/>
  <c r="I17" i="52"/>
  <c r="P19" i="52"/>
  <c r="O18" i="52" s="1"/>
  <c r="G22" i="52"/>
  <c r="M17" i="52"/>
  <c r="R19" i="52"/>
  <c r="S18" i="52" s="1"/>
  <c r="L14" i="52"/>
  <c r="M13" i="52" s="1"/>
  <c r="M22" i="52"/>
  <c r="F11" i="52"/>
  <c r="G8" i="52" s="1"/>
  <c r="F16" i="52"/>
  <c r="G13" i="52" s="1"/>
  <c r="F11" i="50"/>
  <c r="R20" i="50"/>
  <c r="V21" i="50"/>
  <c r="S22" i="50"/>
  <c r="R21" i="50"/>
  <c r="V20" i="50"/>
  <c r="S18" i="50"/>
  <c r="U22" i="50"/>
  <c r="M22" i="50"/>
  <c r="P21" i="50"/>
  <c r="L21" i="50"/>
  <c r="L16" i="50"/>
  <c r="P16" i="50"/>
  <c r="P15" i="50"/>
  <c r="P14" i="50"/>
  <c r="O17" i="50"/>
  <c r="F21" i="50"/>
  <c r="W3" i="50"/>
  <c r="G18" i="50"/>
  <c r="I22" i="50"/>
  <c r="J19" i="50"/>
  <c r="I18" i="50" s="1"/>
  <c r="J15" i="50"/>
  <c r="I17" i="50"/>
  <c r="J11" i="50"/>
  <c r="G12" i="50"/>
  <c r="AC12" i="50" s="1"/>
  <c r="K3" i="50"/>
  <c r="F10" i="50"/>
  <c r="AD7" i="50"/>
  <c r="J10" i="50"/>
  <c r="I12" i="50"/>
  <c r="F9" i="50"/>
  <c r="C18" i="50"/>
  <c r="W2" i="50" s="1"/>
  <c r="Q2" i="50"/>
  <c r="W8" i="50"/>
  <c r="Q3" i="50"/>
  <c r="P19" i="50"/>
  <c r="O18" i="50" s="1"/>
  <c r="G22" i="50"/>
  <c r="J14" i="50"/>
  <c r="M17" i="50"/>
  <c r="K2" i="50"/>
  <c r="J9" i="50"/>
  <c r="AC7" i="50"/>
  <c r="F16" i="50"/>
  <c r="V19" i="50"/>
  <c r="F14" i="50"/>
  <c r="AD5" i="50"/>
  <c r="G13" i="50" l="1"/>
  <c r="AD4" i="50"/>
  <c r="M13" i="50"/>
  <c r="AC17" i="52"/>
  <c r="M18" i="52"/>
  <c r="AD4" i="52"/>
  <c r="Q8" i="50"/>
  <c r="I13" i="50"/>
  <c r="E13" i="50" s="1"/>
  <c r="AD12" i="52"/>
  <c r="M18" i="50"/>
  <c r="AD20" i="50" s="1"/>
  <c r="I8" i="50"/>
  <c r="I13" i="52"/>
  <c r="U18" i="52"/>
  <c r="Q18" i="52" s="1"/>
  <c r="G8" i="50"/>
  <c r="AD10" i="50" s="1"/>
  <c r="O13" i="50"/>
  <c r="K13" i="50" s="1"/>
  <c r="I18" i="52"/>
  <c r="E18" i="52" s="1"/>
  <c r="AD17" i="52"/>
  <c r="AD16" i="52" s="1"/>
  <c r="K18" i="52"/>
  <c r="AD11" i="52"/>
  <c r="AD10" i="52"/>
  <c r="E8" i="52"/>
  <c r="AD9" i="52" s="1"/>
  <c r="K13" i="52"/>
  <c r="AD22" i="52"/>
  <c r="AC22" i="52"/>
  <c r="E13" i="52"/>
  <c r="AD15" i="52"/>
  <c r="AD20" i="52"/>
  <c r="AD12" i="50"/>
  <c r="AD11" i="50" s="1"/>
  <c r="U18" i="50"/>
  <c r="Q18" i="50" s="1"/>
  <c r="K18" i="50"/>
  <c r="E18" i="50"/>
  <c r="AD17" i="50"/>
  <c r="AD6" i="50"/>
  <c r="AC17" i="50"/>
  <c r="AD15" i="50"/>
  <c r="AD22" i="50"/>
  <c r="AC22" i="50"/>
  <c r="E8" i="50" l="1"/>
  <c r="AD9" i="50" s="1"/>
  <c r="AD19" i="50"/>
  <c r="AD19" i="52"/>
  <c r="AD14" i="52"/>
  <c r="AD14" i="50"/>
  <c r="AD21" i="52"/>
  <c r="AD21" i="50"/>
  <c r="AD16" i="50"/>
  <c r="U21" i="36" l="1"/>
  <c r="S21" i="36"/>
  <c r="O21" i="36"/>
  <c r="M21" i="36"/>
  <c r="I21" i="36"/>
  <c r="G21" i="36"/>
  <c r="U20" i="36"/>
  <c r="S20" i="36"/>
  <c r="O20" i="36"/>
  <c r="M20" i="36"/>
  <c r="I20" i="36"/>
  <c r="G20" i="36"/>
  <c r="U19" i="36"/>
  <c r="S19" i="36"/>
  <c r="O19" i="36"/>
  <c r="M19" i="36"/>
  <c r="I19" i="36"/>
  <c r="G19" i="36"/>
  <c r="AA17" i="36"/>
  <c r="Y17" i="36"/>
  <c r="AB16" i="36"/>
  <c r="X16" i="36"/>
  <c r="O16" i="36"/>
  <c r="M16" i="36"/>
  <c r="I16" i="36"/>
  <c r="G16" i="36"/>
  <c r="AB15" i="36"/>
  <c r="X15" i="36"/>
  <c r="O15" i="36"/>
  <c r="M15" i="36"/>
  <c r="I15" i="36"/>
  <c r="G15" i="36"/>
  <c r="AB14" i="36"/>
  <c r="X14" i="36"/>
  <c r="O14" i="36"/>
  <c r="M14" i="36"/>
  <c r="I14" i="36"/>
  <c r="G14" i="36"/>
  <c r="AA12" i="36"/>
  <c r="Y12" i="36"/>
  <c r="U12" i="36"/>
  <c r="S12" i="36"/>
  <c r="AB11" i="36"/>
  <c r="X11" i="36"/>
  <c r="V11" i="36"/>
  <c r="R11" i="36"/>
  <c r="I11" i="36"/>
  <c r="G11" i="36"/>
  <c r="AB10" i="36"/>
  <c r="X10" i="36"/>
  <c r="V10" i="36"/>
  <c r="R10" i="36"/>
  <c r="I10" i="36"/>
  <c r="G10" i="36"/>
  <c r="AB9" i="36"/>
  <c r="X9" i="36"/>
  <c r="V9" i="36"/>
  <c r="R9" i="36"/>
  <c r="I9" i="36"/>
  <c r="G9" i="36"/>
  <c r="C8" i="36"/>
  <c r="C13" i="36" s="1"/>
  <c r="AA7" i="36"/>
  <c r="Y7" i="36"/>
  <c r="U7" i="36"/>
  <c r="S7" i="36"/>
  <c r="O7" i="36"/>
  <c r="M7" i="36"/>
  <c r="AB6" i="36"/>
  <c r="X6" i="36"/>
  <c r="V6" i="36"/>
  <c r="R6" i="36"/>
  <c r="P6" i="36"/>
  <c r="L6" i="36"/>
  <c r="AB5" i="36"/>
  <c r="X5" i="36"/>
  <c r="V5" i="36"/>
  <c r="R5" i="36"/>
  <c r="P5" i="36"/>
  <c r="L5" i="36"/>
  <c r="AB4" i="36"/>
  <c r="X4" i="36"/>
  <c r="V4" i="36"/>
  <c r="R4" i="36"/>
  <c r="P4" i="36"/>
  <c r="L4" i="36"/>
  <c r="AA13" i="36" l="1"/>
  <c r="O3" i="36"/>
  <c r="S8" i="36"/>
  <c r="U3" i="36"/>
  <c r="S3" i="36"/>
  <c r="Y3" i="36"/>
  <c r="Y13" i="36"/>
  <c r="W13" i="36" s="1"/>
  <c r="AA3" i="36"/>
  <c r="P14" i="36"/>
  <c r="R20" i="36"/>
  <c r="U22" i="36"/>
  <c r="F20" i="36"/>
  <c r="F19" i="36"/>
  <c r="AD7" i="36"/>
  <c r="I22" i="36"/>
  <c r="G12" i="36"/>
  <c r="AC7" i="36"/>
  <c r="F11" i="36"/>
  <c r="J15" i="36"/>
  <c r="G17" i="36"/>
  <c r="P15" i="36"/>
  <c r="K2" i="36"/>
  <c r="AA8" i="36"/>
  <c r="M22" i="36"/>
  <c r="Y8" i="36"/>
  <c r="O17" i="36"/>
  <c r="S22" i="36"/>
  <c r="M3" i="36"/>
  <c r="F16" i="36"/>
  <c r="F15" i="36"/>
  <c r="G22" i="36"/>
  <c r="P21" i="36"/>
  <c r="I12" i="36"/>
  <c r="J19" i="36"/>
  <c r="L20" i="36"/>
  <c r="F9" i="36"/>
  <c r="J16" i="36"/>
  <c r="V19" i="36"/>
  <c r="L16" i="36"/>
  <c r="V21" i="36"/>
  <c r="J9" i="36"/>
  <c r="J10" i="36"/>
  <c r="J11" i="36"/>
  <c r="I17" i="36"/>
  <c r="O22" i="36"/>
  <c r="J21" i="36"/>
  <c r="U8" i="36"/>
  <c r="L14" i="36"/>
  <c r="R19" i="36"/>
  <c r="P20" i="36"/>
  <c r="L21" i="36"/>
  <c r="Q2" i="36"/>
  <c r="C18" i="36"/>
  <c r="L15" i="36"/>
  <c r="P16" i="36"/>
  <c r="M17" i="36"/>
  <c r="J20" i="36"/>
  <c r="I18" i="36" s="1"/>
  <c r="V20" i="36"/>
  <c r="F10" i="36"/>
  <c r="J14" i="36"/>
  <c r="L19" i="36"/>
  <c r="F21" i="36"/>
  <c r="R21" i="36"/>
  <c r="P19" i="36"/>
  <c r="F14" i="36"/>
  <c r="Q3" i="36" l="1"/>
  <c r="G18" i="36"/>
  <c r="E18" i="36" s="1"/>
  <c r="W3" i="36"/>
  <c r="S18" i="36"/>
  <c r="I13" i="36"/>
  <c r="Q8" i="36"/>
  <c r="M13" i="36"/>
  <c r="G13" i="36"/>
  <c r="O18" i="36"/>
  <c r="O13" i="36"/>
  <c r="I8" i="36"/>
  <c r="G8" i="36"/>
  <c r="AD10" i="36" s="1"/>
  <c r="K3" i="36"/>
  <c r="AD4" i="36" s="1"/>
  <c r="AD5" i="36"/>
  <c r="AD17" i="36"/>
  <c r="AC17" i="36"/>
  <c r="AC22" i="36"/>
  <c r="AD22" i="36"/>
  <c r="AC12" i="36"/>
  <c r="AD12" i="36"/>
  <c r="M18" i="36"/>
  <c r="W8" i="36"/>
  <c r="AD6" i="36"/>
  <c r="U18" i="36"/>
  <c r="Q18" i="36" s="1"/>
  <c r="W2" i="36"/>
  <c r="K13" i="36" l="1"/>
  <c r="AD15" i="36"/>
  <c r="K18" i="36"/>
  <c r="AD19" i="36" s="1"/>
  <c r="E13" i="36"/>
  <c r="AD14" i="36" s="1"/>
  <c r="AD16" i="36"/>
  <c r="E8" i="36"/>
  <c r="AD9" i="36" s="1"/>
  <c r="AD11" i="36"/>
  <c r="AD21" i="36"/>
  <c r="AD20" i="36"/>
</calcChain>
</file>

<file path=xl/sharedStrings.xml><?xml version="1.0" encoding="utf-8"?>
<sst xmlns="http://schemas.openxmlformats.org/spreadsheetml/2006/main" count="1598" uniqueCount="332">
  <si>
    <t>順位</t>
    <rPh sb="0" eb="2">
      <t>ジュンイ</t>
    </rPh>
    <phoneticPr fontId="1"/>
  </si>
  <si>
    <t>－</t>
    <phoneticPr fontId="1"/>
  </si>
  <si>
    <t>右斜め上側半分のみ入力する</t>
    <rPh sb="0" eb="1">
      <t>ミギ</t>
    </rPh>
    <rPh sb="1" eb="2">
      <t>ナナ</t>
    </rPh>
    <rPh sb="3" eb="4">
      <t>ウエ</t>
    </rPh>
    <rPh sb="4" eb="5">
      <t>ガワ</t>
    </rPh>
    <rPh sb="5" eb="7">
      <t>ハンブン</t>
    </rPh>
    <rPh sb="9" eb="11">
      <t>ニュウリョク</t>
    </rPh>
    <phoneticPr fontId="1"/>
  </si>
  <si>
    <t>左斜め下半分は自動入力</t>
    <rPh sb="0" eb="1">
      <t>ヒダリ</t>
    </rPh>
    <rPh sb="1" eb="2">
      <t>ナナ</t>
    </rPh>
    <rPh sb="3" eb="4">
      <t>シタ</t>
    </rPh>
    <rPh sb="4" eb="6">
      <t>ハンブン</t>
    </rPh>
    <rPh sb="7" eb="9">
      <t>ジドウ</t>
    </rPh>
    <rPh sb="9" eb="11">
      <t>ニュウリョク</t>
    </rPh>
    <phoneticPr fontId="1"/>
  </si>
  <si>
    <t>合計</t>
    <rPh sb="0" eb="2">
      <t>ゴウケイ</t>
    </rPh>
    <phoneticPr fontId="1"/>
  </si>
  <si>
    <t>茂原市テニス協会</t>
    <rPh sb="0" eb="3">
      <t>モバラシ</t>
    </rPh>
    <rPh sb="6" eb="8">
      <t>キョウカイ</t>
    </rPh>
    <phoneticPr fontId="1"/>
  </si>
  <si>
    <t>勝率</t>
    <rPh sb="0" eb="2">
      <t>ショウリツ</t>
    </rPh>
    <phoneticPr fontId="1"/>
  </si>
  <si>
    <t>取得ゲーム率</t>
    <rPh sb="0" eb="2">
      <t>シュトク</t>
    </rPh>
    <rPh sb="5" eb="6">
      <t>リツ</t>
    </rPh>
    <phoneticPr fontId="1"/>
  </si>
  <si>
    <t>No.</t>
    <phoneticPr fontId="1"/>
  </si>
  <si>
    <t>チーム名</t>
    <rPh sb="3" eb="4">
      <t>メイ</t>
    </rPh>
    <phoneticPr fontId="1"/>
  </si>
  <si>
    <t>Aブロック</t>
    <phoneticPr fontId="1"/>
  </si>
  <si>
    <t>男D</t>
  </si>
  <si>
    <t>女D</t>
  </si>
  <si>
    <t>MD</t>
  </si>
  <si>
    <t>勝利試合数</t>
    <phoneticPr fontId="1"/>
  </si>
  <si>
    <t>結果</t>
    <rPh sb="0" eb="2">
      <t>ケッカ</t>
    </rPh>
    <phoneticPr fontId="1"/>
  </si>
  <si>
    <t>Bブロック</t>
    <phoneticPr fontId="1"/>
  </si>
  <si>
    <t>Cブロック</t>
    <phoneticPr fontId="1"/>
  </si>
  <si>
    <t>Dブロック</t>
    <phoneticPr fontId="1"/>
  </si>
  <si>
    <t>Eブロック</t>
    <phoneticPr fontId="1"/>
  </si>
  <si>
    <t>Fブロック</t>
    <phoneticPr fontId="1"/>
  </si>
  <si>
    <t>No.</t>
    <phoneticPr fontId="1"/>
  </si>
  <si>
    <t>完了試合</t>
    <rPh sb="0" eb="2">
      <t>カンリョウ</t>
    </rPh>
    <rPh sb="2" eb="4">
      <t>シアイ</t>
    </rPh>
    <phoneticPr fontId="1"/>
  </si>
  <si>
    <t>　　但し、ここで2チームの勝利試合数が同じになった場合でも直接対決では判定せず、次の取得ゲーム率で決定。</t>
    <rPh sb="40" eb="41">
      <t>ツギ</t>
    </rPh>
    <phoneticPr fontId="1"/>
  </si>
  <si>
    <t>　　但し、ここで2チームの取得ゲーム率が同じになった場合でも直接対決では判定せず、次の抽選で決定。</t>
    <rPh sb="41" eb="42">
      <t>ツギ</t>
    </rPh>
    <phoneticPr fontId="1"/>
  </si>
  <si>
    <t>team A</t>
    <phoneticPr fontId="1"/>
  </si>
  <si>
    <t>team B</t>
    <phoneticPr fontId="1"/>
  </si>
  <si>
    <t>team C</t>
    <phoneticPr fontId="1"/>
  </si>
  <si>
    <t>team D</t>
    <phoneticPr fontId="1"/>
  </si>
  <si>
    <t>掲示用印刷は、5tリーグは120%、4tリーグは140%、3tリーグは160%でA3横1枚とする</t>
    <rPh sb="0" eb="2">
      <t>ケイジ</t>
    </rPh>
    <rPh sb="2" eb="3">
      <t>ヨウ</t>
    </rPh>
    <rPh sb="3" eb="5">
      <t>インサツ</t>
    </rPh>
    <rPh sb="42" eb="43">
      <t>ヨコ</t>
    </rPh>
    <rPh sb="44" eb="45">
      <t>マイ</t>
    </rPh>
    <phoneticPr fontId="1"/>
  </si>
  <si>
    <t>本部用は5t、4t、3tいずれも、縦1ページ、横1ページに合わせて印刷、A4横1枚とする</t>
    <rPh sb="0" eb="3">
      <t>ホンブヨウ</t>
    </rPh>
    <rPh sb="17" eb="18">
      <t>タテ</t>
    </rPh>
    <rPh sb="23" eb="24">
      <t>ヨコ</t>
    </rPh>
    <rPh sb="29" eb="30">
      <t>ア</t>
    </rPh>
    <rPh sb="33" eb="35">
      <t>インサツ</t>
    </rPh>
    <rPh sb="38" eb="39">
      <t>ヨコ</t>
    </rPh>
    <rPh sb="40" eb="41">
      <t>マイ</t>
    </rPh>
    <phoneticPr fontId="1"/>
  </si>
  <si>
    <t>結果欄のフォントを白</t>
    <phoneticPr fontId="1"/>
  </si>
  <si>
    <t>ファイル＞オプション＞詳細設定＞次のシートで作業するときの表示設定＞□ゼロ値のセルにゼロを表示する　のチェックをはずす</t>
    <rPh sb="37" eb="38">
      <t>アタイ</t>
    </rPh>
    <rPh sb="45" eb="47">
      <t>ヒョウジ</t>
    </rPh>
    <phoneticPr fontId="1"/>
  </si>
  <si>
    <t>結果を入力するときは、</t>
    <rPh sb="0" eb="2">
      <t>ケッカ</t>
    </rPh>
    <rPh sb="3" eb="5">
      <t>ニュウリョク</t>
    </rPh>
    <phoneticPr fontId="1"/>
  </si>
  <si>
    <t>掲示用に印刷するときは、</t>
    <rPh sb="0" eb="3">
      <t>ケイジヨウ</t>
    </rPh>
    <rPh sb="4" eb="6">
      <t>インサツ</t>
    </rPh>
    <phoneticPr fontId="1"/>
  </si>
  <si>
    <t>結果欄のフォントを赤</t>
    <rPh sb="9" eb="10">
      <t>アカ</t>
    </rPh>
    <phoneticPr fontId="1"/>
  </si>
  <si>
    <t>ファイル＞オプション＞詳細設定＞次のシートで作業するときの表示設定＞□ゼロ値のセルにゼロを表示する　のチェックを入れる</t>
    <rPh sb="37" eb="38">
      <t>アタイ</t>
    </rPh>
    <rPh sb="45" eb="47">
      <t>ヒョウジ</t>
    </rPh>
    <rPh sb="56" eb="57">
      <t>イ</t>
    </rPh>
    <phoneticPr fontId="1"/>
  </si>
  <si>
    <t>＜　このファイルの使い方　＞　2016.6.18</t>
    <rPh sb="9" eb="10">
      <t>ツカ</t>
    </rPh>
    <rPh sb="11" eb="12">
      <t>カタ</t>
    </rPh>
    <phoneticPr fontId="1"/>
  </si>
  <si>
    <t>4位
勝率により</t>
    <rPh sb="1" eb="2">
      <t>イ</t>
    </rPh>
    <rPh sb="4" eb="6">
      <t>ショウリツ</t>
    </rPh>
    <phoneticPr fontId="1"/>
  </si>
  <si>
    <t>1位
勝利試合数により</t>
    <rPh sb="1" eb="2">
      <t>イ</t>
    </rPh>
    <rPh sb="4" eb="6">
      <t>ショウリ</t>
    </rPh>
    <rPh sb="6" eb="8">
      <t>シアイ</t>
    </rPh>
    <rPh sb="8" eb="9">
      <t>スウ</t>
    </rPh>
    <phoneticPr fontId="1"/>
  </si>
  <si>
    <t>2位
取得ゲーム率により
( team Aとの直接対決
の結果ではない )</t>
    <rPh sb="1" eb="2">
      <t>イ</t>
    </rPh>
    <rPh sb="4" eb="6">
      <t>シュトク</t>
    </rPh>
    <rPh sb="9" eb="10">
      <t>リツ</t>
    </rPh>
    <rPh sb="24" eb="26">
      <t>チョクセツ</t>
    </rPh>
    <rPh sb="26" eb="28">
      <t>タイケツ</t>
    </rPh>
    <rPh sb="30" eb="32">
      <t>ケッカ</t>
    </rPh>
    <phoneticPr fontId="1"/>
  </si>
  <si>
    <t>3位
取得ゲーム率により
( team Dとの直接対決
の結果ではない )</t>
    <rPh sb="1" eb="2">
      <t>イ</t>
    </rPh>
    <rPh sb="4" eb="6">
      <t>シュトク</t>
    </rPh>
    <rPh sb="9" eb="10">
      <t>リツ</t>
    </rPh>
    <rPh sb="24" eb="26">
      <t>チョクセツ</t>
    </rPh>
    <rPh sb="26" eb="28">
      <t>タイケツ</t>
    </rPh>
    <rPh sb="30" eb="32">
      <t>ケッカ</t>
    </rPh>
    <phoneticPr fontId="1"/>
  </si>
  <si>
    <t>Aブロック</t>
    <phoneticPr fontId="1"/>
  </si>
  <si>
    <t>4位
team Bとの直接対決
より
( team Bとの取得
ｹﾞｰﾑ率の比較ではない )</t>
    <phoneticPr fontId="1"/>
  </si>
  <si>
    <t>3位
team Aとの直接対決
より
( team Aとの取得
ｹﾞｰﾑ率の比較ではない )</t>
    <rPh sb="30" eb="32">
      <t>シュトク</t>
    </rPh>
    <rPh sb="37" eb="38">
      <t>リツ</t>
    </rPh>
    <phoneticPr fontId="1"/>
  </si>
  <si>
    <t>1位
team Cとの直接対決
より
( team Cとの勝利試合
数の比較ではない )</t>
    <rPh sb="1" eb="2">
      <t>イ</t>
    </rPh>
    <rPh sb="12" eb="14">
      <t>チョクセツ</t>
    </rPh>
    <rPh sb="14" eb="16">
      <t>タイケツ</t>
    </rPh>
    <rPh sb="30" eb="32">
      <t>ショウリ</t>
    </rPh>
    <rPh sb="32" eb="34">
      <t>シアイ</t>
    </rPh>
    <rPh sb="35" eb="36">
      <t>スウ</t>
    </rPh>
    <rPh sb="37" eb="39">
      <t>ヒカク</t>
    </rPh>
    <phoneticPr fontId="1"/>
  </si>
  <si>
    <t>2位
team Dとの直接対決
より
( team Dとの勝利試合
数の比較ではない )</t>
    <rPh sb="1" eb="2">
      <t>イ</t>
    </rPh>
    <rPh sb="12" eb="14">
      <t>チョクセツ</t>
    </rPh>
    <rPh sb="14" eb="16">
      <t>タイケツ</t>
    </rPh>
    <rPh sb="30" eb="32">
      <t>ショウリ</t>
    </rPh>
    <rPh sb="32" eb="34">
      <t>シアイ</t>
    </rPh>
    <rPh sb="35" eb="36">
      <t>スウ</t>
    </rPh>
    <rPh sb="37" eb="39">
      <t>ヒカク</t>
    </rPh>
    <phoneticPr fontId="1"/>
  </si>
  <si>
    <t>第13回　テニスジャンボリー　リーグ戦</t>
    <rPh sb="0" eb="1">
      <t>ダイ</t>
    </rPh>
    <rPh sb="3" eb="4">
      <t>カイ</t>
    </rPh>
    <rPh sb="18" eb="19">
      <t>セン</t>
    </rPh>
    <phoneticPr fontId="1"/>
  </si>
  <si>
    <t>2017.6.11 茂原市テニス協会</t>
    <rPh sb="10" eb="13">
      <t>モバラシ</t>
    </rPh>
    <rPh sb="16" eb="18">
      <t>キョウカイ</t>
    </rPh>
    <phoneticPr fontId="1"/>
  </si>
  <si>
    <t>174名</t>
    <rPh sb="3" eb="4">
      <t>メイ</t>
    </rPh>
    <phoneticPr fontId="1"/>
  </si>
  <si>
    <t>1.　チームの勝率。</t>
    <rPh sb="7" eb="9">
      <t>ショウリツ</t>
    </rPh>
    <phoneticPr fontId="2"/>
  </si>
  <si>
    <t>2.　2チームの勝率が同じ時は直接対決の勝者。3チーム以上の勝率が同じ時は下記の4. ⇒ 6. の順で決定。</t>
    <rPh sb="8" eb="10">
      <t>ショウリツ</t>
    </rPh>
    <rPh sb="11" eb="12">
      <t>オナ</t>
    </rPh>
    <rPh sb="13" eb="14">
      <t>トキ</t>
    </rPh>
    <rPh sb="15" eb="17">
      <t>チョクセツ</t>
    </rPh>
    <rPh sb="17" eb="19">
      <t>タイケツ</t>
    </rPh>
    <rPh sb="20" eb="22">
      <t>ショウシャ</t>
    </rPh>
    <rPh sb="27" eb="29">
      <t>イジョウ</t>
    </rPh>
    <rPh sb="30" eb="32">
      <t>ショウリツ</t>
    </rPh>
    <rPh sb="33" eb="34">
      <t>オナ</t>
    </rPh>
    <rPh sb="35" eb="36">
      <t>トキ</t>
    </rPh>
    <rPh sb="37" eb="39">
      <t>カキ</t>
    </rPh>
    <rPh sb="49" eb="50">
      <t>ジュン</t>
    </rPh>
    <rPh sb="51" eb="53">
      <t>ケッテイ</t>
    </rPh>
    <phoneticPr fontId="2"/>
  </si>
  <si>
    <t>3.　勝利試合数。男子Ｄ、女子Ｄ、ミックスＤの勝利試合の合計。</t>
    <rPh sb="3" eb="5">
      <t>ショウリ</t>
    </rPh>
    <rPh sb="5" eb="7">
      <t>シアイ</t>
    </rPh>
    <rPh sb="7" eb="8">
      <t>スウ</t>
    </rPh>
    <rPh sb="9" eb="11">
      <t>ダンシ</t>
    </rPh>
    <rPh sb="13" eb="15">
      <t>ジョシ</t>
    </rPh>
    <rPh sb="23" eb="25">
      <t>ショウリ</t>
    </rPh>
    <rPh sb="25" eb="27">
      <t>シアイ</t>
    </rPh>
    <rPh sb="28" eb="30">
      <t>ゴウケイ</t>
    </rPh>
    <phoneticPr fontId="2"/>
  </si>
  <si>
    <t>4.　取得ゲーム率　＝　全試合で取得したゲーム合計数　÷　全試合のゲーム合計数　</t>
    <rPh sb="3" eb="5">
      <t>シュトク</t>
    </rPh>
    <rPh sb="8" eb="9">
      <t>リツ</t>
    </rPh>
    <rPh sb="12" eb="13">
      <t>ゼン</t>
    </rPh>
    <rPh sb="13" eb="15">
      <t>シアイ</t>
    </rPh>
    <rPh sb="16" eb="18">
      <t>シュトク</t>
    </rPh>
    <rPh sb="23" eb="25">
      <t>ゴウケイ</t>
    </rPh>
    <rPh sb="25" eb="26">
      <t>スウ</t>
    </rPh>
    <rPh sb="29" eb="30">
      <t>ゼン</t>
    </rPh>
    <rPh sb="30" eb="32">
      <t>シアイ</t>
    </rPh>
    <rPh sb="36" eb="38">
      <t>ゴウケイ</t>
    </rPh>
    <rPh sb="38" eb="39">
      <t>スウ</t>
    </rPh>
    <phoneticPr fontId="2"/>
  </si>
  <si>
    <t>5.　抽選。</t>
    <rPh sb="3" eb="5">
      <t>チュウセン</t>
    </rPh>
    <phoneticPr fontId="2"/>
  </si>
  <si>
    <t>＜　順位の決め方　＞　※下記の1. ⇒ 5. の順で順位を決めます。</t>
    <rPh sb="2" eb="4">
      <t>ジュンイ</t>
    </rPh>
    <rPh sb="5" eb="6">
      <t>キ</t>
    </rPh>
    <rPh sb="7" eb="8">
      <t>カタ</t>
    </rPh>
    <rPh sb="12" eb="14">
      <t>カキ</t>
    </rPh>
    <rPh sb="24" eb="25">
      <t>ジュン</t>
    </rPh>
    <rPh sb="26" eb="28">
      <t>ジュンイ</t>
    </rPh>
    <rPh sb="29" eb="30">
      <t>キ</t>
    </rPh>
    <phoneticPr fontId="2"/>
  </si>
  <si>
    <t>2.　2チームの勝率が同じ時は直接対決の勝者。3チーム以上の勝率が同じ時は下記の3. ⇒ 5. の順で決定。</t>
    <rPh sb="8" eb="10">
      <t>ショウリツ</t>
    </rPh>
    <rPh sb="11" eb="12">
      <t>オナ</t>
    </rPh>
    <rPh sb="13" eb="14">
      <t>トキ</t>
    </rPh>
    <rPh sb="15" eb="17">
      <t>チョクセツ</t>
    </rPh>
    <rPh sb="17" eb="19">
      <t>タイケツ</t>
    </rPh>
    <rPh sb="20" eb="22">
      <t>ショウシャ</t>
    </rPh>
    <rPh sb="27" eb="29">
      <t>イジョウ</t>
    </rPh>
    <rPh sb="30" eb="32">
      <t>ショウリツ</t>
    </rPh>
    <rPh sb="33" eb="34">
      <t>オナ</t>
    </rPh>
    <rPh sb="35" eb="36">
      <t>トキ</t>
    </rPh>
    <rPh sb="37" eb="39">
      <t>カキ</t>
    </rPh>
    <rPh sb="49" eb="50">
      <t>ジュン</t>
    </rPh>
    <rPh sb="51" eb="53">
      <t>ケッテイ</t>
    </rPh>
    <phoneticPr fontId="2"/>
  </si>
  <si>
    <t>順位の決め方例 (1) ※2チームの勝率が同じ場合</t>
    <rPh sb="18" eb="20">
      <t>ショウリツ</t>
    </rPh>
    <rPh sb="21" eb="22">
      <t>オナ</t>
    </rPh>
    <rPh sb="23" eb="25">
      <t>バアイ</t>
    </rPh>
    <phoneticPr fontId="1"/>
  </si>
  <si>
    <t>順位の決め方例 (2) ※3チームの勝率が同じ場合</t>
    <rPh sb="18" eb="20">
      <t>ショウリツ</t>
    </rPh>
    <rPh sb="21" eb="22">
      <t>オナ</t>
    </rPh>
    <rPh sb="23" eb="25">
      <t>バアイ</t>
    </rPh>
    <phoneticPr fontId="1"/>
  </si>
  <si>
    <t>－</t>
    <phoneticPr fontId="1"/>
  </si>
  <si>
    <t>－</t>
    <phoneticPr fontId="1"/>
  </si>
  <si>
    <t>MTP</t>
    <phoneticPr fontId="1"/>
  </si>
  <si>
    <t>夢　蔵</t>
    <phoneticPr fontId="1"/>
  </si>
  <si>
    <t>Ｔ．Ｔ会</t>
    <phoneticPr fontId="1"/>
  </si>
  <si>
    <t>小山 明</t>
    <phoneticPr fontId="1"/>
  </si>
  <si>
    <t>佐藤 武男</t>
  </si>
  <si>
    <t>南條 政七</t>
    <phoneticPr fontId="1"/>
  </si>
  <si>
    <t>荒木 厚雅</t>
  </si>
  <si>
    <t>秋川 政弘</t>
  </si>
  <si>
    <t>内原 美知子</t>
    <phoneticPr fontId="1"/>
  </si>
  <si>
    <t>飯塚 和久</t>
    <phoneticPr fontId="1"/>
  </si>
  <si>
    <t>木村 一男</t>
  </si>
  <si>
    <t>横須賀 正人</t>
  </si>
  <si>
    <t>三浦 雅也</t>
  </si>
  <si>
    <t>渋谷 雄二</t>
    <phoneticPr fontId="1"/>
  </si>
  <si>
    <t>酒井 直</t>
  </si>
  <si>
    <t>平岡 香織</t>
    <phoneticPr fontId="1"/>
  </si>
  <si>
    <t>福脇 重幸</t>
  </si>
  <si>
    <t>長沼 眞</t>
    <phoneticPr fontId="1"/>
  </si>
  <si>
    <t>高橋 庸一</t>
  </si>
  <si>
    <t>久喜 友博</t>
  </si>
  <si>
    <t>坂元 慶子</t>
    <phoneticPr fontId="1"/>
  </si>
  <si>
    <t>　佐藤 栄治</t>
    <phoneticPr fontId="1"/>
  </si>
  <si>
    <t>小玉 満</t>
  </si>
  <si>
    <t>西山 暢一</t>
  </si>
  <si>
    <t>西尾 健成</t>
  </si>
  <si>
    <t>森 勝</t>
    <phoneticPr fontId="1"/>
  </si>
  <si>
    <t>石川 綾</t>
  </si>
  <si>
    <t>安田 恵美</t>
    <phoneticPr fontId="1"/>
  </si>
  <si>
    <t>根本 優希</t>
  </si>
  <si>
    <t>山本 洋一</t>
    <phoneticPr fontId="1"/>
  </si>
  <si>
    <t>岡本 光由</t>
  </si>
  <si>
    <t>志治 健一</t>
  </si>
  <si>
    <t>長澤 恵子</t>
    <phoneticPr fontId="1"/>
  </si>
  <si>
    <t>　鈴木 啓之</t>
    <phoneticPr fontId="1"/>
  </si>
  <si>
    <t>土屋 要</t>
  </si>
  <si>
    <t>中原 英雄</t>
  </si>
  <si>
    <t>野方 大嗣</t>
  </si>
  <si>
    <t>高橋 澄夫</t>
    <phoneticPr fontId="1"/>
  </si>
  <si>
    <t>高橋 一成</t>
  </si>
  <si>
    <t>三好 佐知子</t>
    <phoneticPr fontId="1"/>
  </si>
  <si>
    <t>保戸田 寛章</t>
  </si>
  <si>
    <t>龍野 賢三</t>
    <phoneticPr fontId="1"/>
  </si>
  <si>
    <t>富澤 佑介</t>
    <rPh sb="3" eb="5">
      <t>ユウスケ</t>
    </rPh>
    <phoneticPr fontId="1"/>
  </si>
  <si>
    <t>安藤 直久</t>
  </si>
  <si>
    <t>大戸 範雄</t>
    <phoneticPr fontId="1"/>
  </si>
  <si>
    <t>　尾高 健二</t>
    <phoneticPr fontId="1"/>
  </si>
  <si>
    <t>三船 洋一</t>
  </si>
  <si>
    <t>萱野 さつき</t>
  </si>
  <si>
    <t>西尾 敦子</t>
  </si>
  <si>
    <t>田中 慶子</t>
    <phoneticPr fontId="1"/>
  </si>
  <si>
    <t>中島 幸恵</t>
  </si>
  <si>
    <t>石山 美都子</t>
    <phoneticPr fontId="1"/>
  </si>
  <si>
    <t>大野木 博美</t>
  </si>
  <si>
    <t>菊地 未康</t>
    <phoneticPr fontId="1"/>
  </si>
  <si>
    <t>斎藤 喜久</t>
  </si>
  <si>
    <t>加藤 勝大</t>
  </si>
  <si>
    <t>吉野 雅夫</t>
    <phoneticPr fontId="1"/>
  </si>
  <si>
    <t>　小島 秀雄</t>
    <phoneticPr fontId="1"/>
  </si>
  <si>
    <t>西川 寿美子</t>
  </si>
  <si>
    <t>岡山 久実</t>
  </si>
  <si>
    <t>岩舘 智美</t>
  </si>
  <si>
    <t>池田 明恵</t>
    <phoneticPr fontId="1"/>
  </si>
  <si>
    <t>高杉 朋子</t>
  </si>
  <si>
    <t>藤田 明子</t>
    <phoneticPr fontId="1"/>
  </si>
  <si>
    <t>本橋 誉子</t>
  </si>
  <si>
    <t>井上 由香子</t>
    <phoneticPr fontId="1"/>
  </si>
  <si>
    <t>荒木 三枝子</t>
  </si>
  <si>
    <t>荒井 さとみ</t>
  </si>
  <si>
    <t>藤原 富士男</t>
    <phoneticPr fontId="1"/>
  </si>
  <si>
    <t>　田上 京子</t>
    <phoneticPr fontId="1"/>
  </si>
  <si>
    <t>関根 敬子</t>
  </si>
  <si>
    <t>田中 ひろみ</t>
  </si>
  <si>
    <t>四戸 歩里</t>
  </si>
  <si>
    <t>安部 典子</t>
    <phoneticPr fontId="1"/>
  </si>
  <si>
    <t>高澤 恵子</t>
  </si>
  <si>
    <t>白井 克彦</t>
    <phoneticPr fontId="1"/>
  </si>
  <si>
    <t>萱間 真奈美</t>
  </si>
  <si>
    <t>森川 記恵</t>
    <phoneticPr fontId="1"/>
  </si>
  <si>
    <t>岡本 以子</t>
  </si>
  <si>
    <t>木嶋 久美子</t>
  </si>
  <si>
    <t>中村 紅式部</t>
    <phoneticPr fontId="1"/>
  </si>
  <si>
    <t>　坂野 敦子</t>
    <phoneticPr fontId="1"/>
  </si>
  <si>
    <t>瀬川 千鶴子</t>
  </si>
  <si>
    <t>南部 歩美</t>
  </si>
  <si>
    <t>山本 克美</t>
    <phoneticPr fontId="1"/>
  </si>
  <si>
    <t>町山 早苗</t>
  </si>
  <si>
    <t>阿部 悦子</t>
    <phoneticPr fontId="1"/>
  </si>
  <si>
    <t>川野 友子</t>
  </si>
  <si>
    <t>菊地 喜代美</t>
  </si>
  <si>
    <t xml:space="preserve">  伊藤 博子</t>
    <phoneticPr fontId="1"/>
  </si>
  <si>
    <t>　石木戸 佳代子</t>
    <phoneticPr fontId="1"/>
  </si>
  <si>
    <t>土屋 文孝</t>
  </si>
  <si>
    <t>小野 礼子</t>
  </si>
  <si>
    <t>南條 廣子</t>
    <phoneticPr fontId="1"/>
  </si>
  <si>
    <t>富澤 恭子</t>
  </si>
  <si>
    <t>宮田 典子</t>
  </si>
  <si>
    <t>　吉田 加代子</t>
    <phoneticPr fontId="1"/>
  </si>
  <si>
    <t>中嶋 雄大</t>
  </si>
  <si>
    <t>佐竹 まゆみ</t>
  </si>
  <si>
    <t>　永島 ひとみ</t>
    <phoneticPr fontId="1"/>
  </si>
  <si>
    <t>※選手名の下にアンダーラインのある選手はクラブ員優先枠にて登録した選手ですので変更はできません。</t>
    <rPh sb="1" eb="4">
      <t>センシュメイ</t>
    </rPh>
    <rPh sb="5" eb="6">
      <t>シタ</t>
    </rPh>
    <rPh sb="17" eb="19">
      <t>センシュ</t>
    </rPh>
    <rPh sb="23" eb="26">
      <t>インユウセン</t>
    </rPh>
    <rPh sb="26" eb="27">
      <t>ワク</t>
    </rPh>
    <rPh sb="29" eb="31">
      <t>トウロク</t>
    </rPh>
    <rPh sb="33" eb="35">
      <t>センシュ</t>
    </rPh>
    <rPh sb="39" eb="41">
      <t>ヘンコウ</t>
    </rPh>
    <phoneticPr fontId="1"/>
  </si>
  <si>
    <t>吉田 寿穂</t>
    <phoneticPr fontId="1"/>
  </si>
  <si>
    <t>大塚 まりこ</t>
    <phoneticPr fontId="1"/>
  </si>
  <si>
    <t>工藤 美則</t>
    <phoneticPr fontId="1"/>
  </si>
  <si>
    <t>深山 亮</t>
    <phoneticPr fontId="1"/>
  </si>
  <si>
    <t>進藤 夏江</t>
    <phoneticPr fontId="1"/>
  </si>
  <si>
    <t>内盛 昇</t>
    <phoneticPr fontId="1"/>
  </si>
  <si>
    <t>遠藤 康雄</t>
    <phoneticPr fontId="1"/>
  </si>
  <si>
    <t>吉野 庸子</t>
    <phoneticPr fontId="1"/>
  </si>
  <si>
    <t>西條 浩一</t>
    <phoneticPr fontId="1"/>
  </si>
  <si>
    <t>石井 ひろみ</t>
    <phoneticPr fontId="1"/>
  </si>
  <si>
    <t>濱田 光美</t>
    <phoneticPr fontId="1"/>
  </si>
  <si>
    <t>真島 知己</t>
    <phoneticPr fontId="1"/>
  </si>
  <si>
    <t>深山 美智代</t>
    <phoneticPr fontId="1"/>
  </si>
  <si>
    <t>杉本 成雄</t>
    <phoneticPr fontId="1"/>
  </si>
  <si>
    <t>尊田 陽子</t>
    <phoneticPr fontId="1"/>
  </si>
  <si>
    <t>遠藤 千春</t>
    <phoneticPr fontId="1"/>
  </si>
  <si>
    <t>舟生 義広</t>
    <phoneticPr fontId="1"/>
  </si>
  <si>
    <t>土屋 知子</t>
    <phoneticPr fontId="1"/>
  </si>
  <si>
    <t>成瀬 義弘</t>
    <phoneticPr fontId="1"/>
  </si>
  <si>
    <t>加藤 快枝</t>
    <phoneticPr fontId="1"/>
  </si>
  <si>
    <t>髙橋 志津恵</t>
    <phoneticPr fontId="1"/>
  </si>
  <si>
    <t>Pole Pole</t>
    <phoneticPr fontId="1"/>
  </si>
  <si>
    <t>ＮTC</t>
    <phoneticPr fontId="1"/>
  </si>
  <si>
    <t>石井 翔太</t>
    <phoneticPr fontId="1"/>
  </si>
  <si>
    <t>佐藤 晃</t>
    <phoneticPr fontId="1"/>
  </si>
  <si>
    <t>秋田 悦子</t>
    <phoneticPr fontId="1"/>
  </si>
  <si>
    <t>高橋 一将</t>
    <phoneticPr fontId="1"/>
  </si>
  <si>
    <t>土屋 雅之</t>
  </si>
  <si>
    <t>矢島 秀平</t>
    <phoneticPr fontId="1"/>
  </si>
  <si>
    <t>宮ヶ原 大</t>
    <phoneticPr fontId="1"/>
  </si>
  <si>
    <t>大和久 正敬</t>
    <phoneticPr fontId="1"/>
  </si>
  <si>
    <t> 戸田 彰</t>
    <phoneticPr fontId="1"/>
  </si>
  <si>
    <t>坂田 直史</t>
    <phoneticPr fontId="1"/>
  </si>
  <si>
    <t>大和久 福司</t>
    <phoneticPr fontId="1"/>
  </si>
  <si>
    <t>徳丸 達也</t>
    <phoneticPr fontId="1"/>
  </si>
  <si>
    <t>和田 敏幸</t>
    <phoneticPr fontId="1"/>
  </si>
  <si>
    <t>堀内　恭子</t>
    <phoneticPr fontId="1"/>
  </si>
  <si>
    <t>野本 真司</t>
    <phoneticPr fontId="1"/>
  </si>
  <si>
    <t>三村 茂樹</t>
  </si>
  <si>
    <t>高浦 勝俊</t>
    <phoneticPr fontId="1"/>
  </si>
  <si>
    <t>鮫島 英雄</t>
    <phoneticPr fontId="1"/>
  </si>
  <si>
    <t>小出 恭二</t>
    <phoneticPr fontId="1"/>
  </si>
  <si>
    <t>田尻 健治 </t>
    <phoneticPr fontId="1"/>
  </si>
  <si>
    <t>川渕 篤</t>
    <phoneticPr fontId="1"/>
  </si>
  <si>
    <t>道脇  聖江</t>
    <phoneticPr fontId="1"/>
  </si>
  <si>
    <t>小田 純一郎</t>
    <phoneticPr fontId="1"/>
  </si>
  <si>
    <t>大吉 宏二郎</t>
    <phoneticPr fontId="1"/>
  </si>
  <si>
    <t>若菜 美千代</t>
    <phoneticPr fontId="1"/>
  </si>
  <si>
    <t>川窪 遼</t>
    <phoneticPr fontId="1"/>
  </si>
  <si>
    <t>鈴木 浩光</t>
  </si>
  <si>
    <t>粟津 優</t>
    <phoneticPr fontId="1"/>
  </si>
  <si>
    <t>荒谷 弘</t>
    <phoneticPr fontId="1"/>
  </si>
  <si>
    <t>市川 俊</t>
    <phoneticPr fontId="1"/>
  </si>
  <si>
    <t>政家 圭秀 </t>
    <phoneticPr fontId="1"/>
  </si>
  <si>
    <t>青木 久幸</t>
    <phoneticPr fontId="1"/>
  </si>
  <si>
    <t>坂本 大志</t>
    <phoneticPr fontId="1"/>
  </si>
  <si>
    <t>窪澤 悠</t>
    <phoneticPr fontId="1"/>
  </si>
  <si>
    <t>五十嵐 幸江</t>
    <phoneticPr fontId="1"/>
  </si>
  <si>
    <t>秋田 博</t>
    <phoneticPr fontId="1"/>
  </si>
  <si>
    <t>小杉 大貴</t>
    <phoneticPr fontId="1"/>
  </si>
  <si>
    <t>和田義則</t>
    <phoneticPr fontId="1"/>
  </si>
  <si>
    <t>古橋 小都莉</t>
    <phoneticPr fontId="1"/>
  </si>
  <si>
    <t>宮ヶ原 さおり </t>
    <phoneticPr fontId="1"/>
  </si>
  <si>
    <t>野上 美千枝</t>
    <phoneticPr fontId="1"/>
  </si>
  <si>
    <t>御園 泉 </t>
    <phoneticPr fontId="1"/>
  </si>
  <si>
    <t>山田 寛人</t>
    <phoneticPr fontId="1"/>
  </si>
  <si>
    <t>坂本 和実</t>
    <phoneticPr fontId="1"/>
  </si>
  <si>
    <t>石井 由布子</t>
    <phoneticPr fontId="1"/>
  </si>
  <si>
    <t>和田 玲子</t>
    <phoneticPr fontId="1"/>
  </si>
  <si>
    <t>川崎 優司</t>
    <phoneticPr fontId="1"/>
  </si>
  <si>
    <t>大下 あぐり</t>
    <phoneticPr fontId="1"/>
  </si>
  <si>
    <t>柿本 美佐</t>
  </si>
  <si>
    <t>初岡 玲奈</t>
    <phoneticPr fontId="1"/>
  </si>
  <si>
    <t>近藤 稚佳子 </t>
    <phoneticPr fontId="1"/>
  </si>
  <si>
    <t>茂木 美香</t>
    <phoneticPr fontId="1"/>
  </si>
  <si>
    <t>原田 京子 </t>
    <phoneticPr fontId="1"/>
  </si>
  <si>
    <t>天野 典子</t>
    <phoneticPr fontId="1"/>
  </si>
  <si>
    <t>渡邉 力也</t>
    <phoneticPr fontId="1"/>
  </si>
  <si>
    <t>三縄 莉子</t>
    <phoneticPr fontId="1"/>
  </si>
  <si>
    <t>大吉 美千代</t>
    <phoneticPr fontId="1"/>
  </si>
  <si>
    <t>斉藤 善輝</t>
    <phoneticPr fontId="1"/>
  </si>
  <si>
    <t>鈴木 優香</t>
    <phoneticPr fontId="1"/>
  </si>
  <si>
    <t>星野 美帆</t>
  </si>
  <si>
    <t>神谷 侑那</t>
    <phoneticPr fontId="1"/>
  </si>
  <si>
    <t>古野 和美 </t>
    <phoneticPr fontId="1"/>
  </si>
  <si>
    <t>太田 麻子</t>
    <phoneticPr fontId="1"/>
  </si>
  <si>
    <t> 池谷 幸子</t>
    <phoneticPr fontId="1"/>
  </si>
  <si>
    <t>荒井 知佳子</t>
    <phoneticPr fontId="1"/>
  </si>
  <si>
    <t>塚本 幸治</t>
    <phoneticPr fontId="1"/>
  </si>
  <si>
    <t>三縄 順子</t>
    <phoneticPr fontId="1"/>
  </si>
  <si>
    <t>三上 英治</t>
    <phoneticPr fontId="1"/>
  </si>
  <si>
    <t>田中 桜子</t>
    <phoneticPr fontId="1"/>
  </si>
  <si>
    <t>熊谷友美</t>
    <phoneticPr fontId="1"/>
  </si>
  <si>
    <t>及川 寧々</t>
    <phoneticPr fontId="1"/>
  </si>
  <si>
    <t>岡 夏子</t>
    <phoneticPr fontId="1"/>
  </si>
  <si>
    <t>岩佐 広美</t>
    <phoneticPr fontId="1"/>
  </si>
  <si>
    <t>村上 夏海</t>
    <phoneticPr fontId="1"/>
  </si>
  <si>
    <t>伊藤裕子</t>
    <phoneticPr fontId="1"/>
  </si>
  <si>
    <t>新谷 三美</t>
    <phoneticPr fontId="1"/>
  </si>
  <si>
    <t>山畑　利行</t>
  </si>
  <si>
    <t>早坂　裕二</t>
  </si>
  <si>
    <t>八角　貫</t>
  </si>
  <si>
    <t>若柳　茂</t>
  </si>
  <si>
    <t>大矢　芳弘</t>
  </si>
  <si>
    <t>熊谷　みどり</t>
  </si>
  <si>
    <t>山畑　葉子</t>
  </si>
  <si>
    <t>若柳　由美子</t>
  </si>
  <si>
    <t>第14回テニスジャンボリー選手名簿</t>
    <rPh sb="0" eb="1">
      <t>ダイ</t>
    </rPh>
    <rPh sb="3" eb="4">
      <t>カイ</t>
    </rPh>
    <rPh sb="13" eb="15">
      <t>センシュ</t>
    </rPh>
    <rPh sb="15" eb="17">
      <t>メイボ</t>
    </rPh>
    <phoneticPr fontId="1"/>
  </si>
  <si>
    <t>第14回　テニスジャンボリー　リーグ戦</t>
    <rPh sb="0" eb="1">
      <t>ダイ</t>
    </rPh>
    <rPh sb="3" eb="4">
      <t>カイ</t>
    </rPh>
    <rPh sb="18" eb="19">
      <t>セン</t>
    </rPh>
    <phoneticPr fontId="1"/>
  </si>
  <si>
    <t>紀野秀俊</t>
    <rPh sb="0" eb="2">
      <t>キノ</t>
    </rPh>
    <rPh sb="2" eb="4">
      <t>ヒデトシ</t>
    </rPh>
    <phoneticPr fontId="1"/>
  </si>
  <si>
    <t>石塚信</t>
    <rPh sb="0" eb="2">
      <t>イシヅカ</t>
    </rPh>
    <rPh sb="2" eb="3">
      <t>マコト</t>
    </rPh>
    <phoneticPr fontId="1"/>
  </si>
  <si>
    <t>西田文香</t>
    <rPh sb="0" eb="2">
      <t>ニシダ</t>
    </rPh>
    <rPh sb="2" eb="4">
      <t>フミカ</t>
    </rPh>
    <phoneticPr fontId="1"/>
  </si>
  <si>
    <t>本間奈穂美</t>
    <rPh sb="0" eb="2">
      <t>ホンマ</t>
    </rPh>
    <rPh sb="2" eb="5">
      <t>ナホミ</t>
    </rPh>
    <phoneticPr fontId="1"/>
  </si>
  <si>
    <t>清水みちよ</t>
    <rPh sb="0" eb="2">
      <t>シミヅ</t>
    </rPh>
    <phoneticPr fontId="1"/>
  </si>
  <si>
    <t>小浜和宏</t>
    <rPh sb="0" eb="2">
      <t>オバマ</t>
    </rPh>
    <rPh sb="2" eb="4">
      <t>カズヒロ</t>
    </rPh>
    <phoneticPr fontId="1"/>
  </si>
  <si>
    <t>森尚美</t>
    <rPh sb="0" eb="1">
      <t>モリ</t>
    </rPh>
    <rPh sb="1" eb="3">
      <t>ナオミ</t>
    </rPh>
    <phoneticPr fontId="1"/>
  </si>
  <si>
    <t>00……………………………………….</t>
    <phoneticPr fontId="1"/>
  </si>
  <si>
    <t>女D</t>
    <phoneticPr fontId="1"/>
  </si>
  <si>
    <t>３位
勝利試合数により</t>
    <rPh sb="1" eb="2">
      <t>イ</t>
    </rPh>
    <rPh sb="4" eb="6">
      <t>ショウリ</t>
    </rPh>
    <rPh sb="6" eb="8">
      <t>シアイ</t>
    </rPh>
    <rPh sb="8" eb="9">
      <t>スウ</t>
    </rPh>
    <phoneticPr fontId="1"/>
  </si>
  <si>
    <r>
      <rPr>
        <sz val="20"/>
        <color rgb="FFFF0000"/>
        <rFont val="HG丸ｺﾞｼｯｸM-PRO"/>
        <family val="3"/>
        <charset val="128"/>
      </rPr>
      <t>１位</t>
    </r>
    <r>
      <rPr>
        <sz val="10"/>
        <color rgb="FFFF0000"/>
        <rFont val="HG丸ｺﾞｼｯｸM-PRO"/>
        <family val="3"/>
        <charset val="128"/>
      </rPr>
      <t xml:space="preserve">
勝利試合数および
取得ゲーム率により
</t>
    </r>
    <rPh sb="1" eb="2">
      <t>イ</t>
    </rPh>
    <rPh sb="10" eb="12">
      <t>ショウリ</t>
    </rPh>
    <rPh sb="12" eb="14">
      <t>シアイ</t>
    </rPh>
    <rPh sb="14" eb="15">
      <t>スウ</t>
    </rPh>
    <rPh sb="19" eb="21">
      <t>シュトク</t>
    </rPh>
    <rPh sb="24" eb="25">
      <t>リツ</t>
    </rPh>
    <phoneticPr fontId="1"/>
  </si>
  <si>
    <r>
      <rPr>
        <sz val="20"/>
        <color rgb="FFFF0000"/>
        <rFont val="HG丸ｺﾞｼｯｸM-PRO"/>
        <family val="3"/>
        <charset val="128"/>
      </rPr>
      <t>２位</t>
    </r>
    <r>
      <rPr>
        <sz val="10"/>
        <color rgb="FFFF0000"/>
        <rFont val="HG丸ｺﾞｼｯｸM-PRO"/>
        <family val="3"/>
        <charset val="128"/>
      </rPr>
      <t xml:space="preserve">
勝利試合数および
取得ゲーム率により
</t>
    </r>
    <rPh sb="1" eb="2">
      <t>イ</t>
    </rPh>
    <rPh sb="10" eb="12">
      <t>ショウリ</t>
    </rPh>
    <rPh sb="12" eb="14">
      <t>シアイ</t>
    </rPh>
    <rPh sb="14" eb="15">
      <t>スウ</t>
    </rPh>
    <rPh sb="19" eb="21">
      <t>シュトク</t>
    </rPh>
    <rPh sb="24" eb="25">
      <t>リツ</t>
    </rPh>
    <phoneticPr fontId="1"/>
  </si>
  <si>
    <t>マロンちゃん</t>
    <phoneticPr fontId="1"/>
  </si>
  <si>
    <t>ごちそうさん</t>
    <phoneticPr fontId="1"/>
  </si>
  <si>
    <t>Project 0.1 t’s</t>
    <phoneticPr fontId="1"/>
  </si>
  <si>
    <t>勇者カツヒロと導かれし７人</t>
    <phoneticPr fontId="1"/>
  </si>
  <si>
    <t>茂原グリーンA</t>
    <phoneticPr fontId="1"/>
  </si>
  <si>
    <t>ナックテニスクラブ（NACTC)</t>
    <phoneticPr fontId="1"/>
  </si>
  <si>
    <t>CATC</t>
    <phoneticPr fontId="1"/>
  </si>
  <si>
    <t>ＱＵＡＴＴＲＯ</t>
    <phoneticPr fontId="1"/>
  </si>
  <si>
    <t>ミラクル</t>
    <phoneticPr fontId="1"/>
  </si>
  <si>
    <t>フリーハーツ</t>
    <phoneticPr fontId="1"/>
  </si>
  <si>
    <t>ＹＵＭＥＫＵＲＡ　S</t>
    <phoneticPr fontId="1"/>
  </si>
  <si>
    <t>茂原グリーンB</t>
    <phoneticPr fontId="1"/>
  </si>
  <si>
    <t>テニスフリーク</t>
    <phoneticPr fontId="1"/>
  </si>
  <si>
    <t>フィフス</t>
    <phoneticPr fontId="1"/>
  </si>
  <si>
    <t>MTC火曜会</t>
    <phoneticPr fontId="1"/>
  </si>
  <si>
    <t>あまりいず</t>
    <phoneticPr fontId="1"/>
  </si>
  <si>
    <t>ないきーず</t>
    <phoneticPr fontId="1"/>
  </si>
  <si>
    <t>ネコメディカル</t>
    <phoneticPr fontId="1"/>
  </si>
  <si>
    <t>テルマエの前</t>
    <phoneticPr fontId="1"/>
  </si>
  <si>
    <t>サンピラー</t>
    <phoneticPr fontId="1"/>
  </si>
  <si>
    <t>ブルスロマウリ</t>
    <phoneticPr fontId="1"/>
  </si>
  <si>
    <t>チームK</t>
    <phoneticPr fontId="1"/>
  </si>
  <si>
    <t>本間みき</t>
    <rPh sb="0" eb="2">
      <t>ホンマ</t>
    </rPh>
    <phoneticPr fontId="1"/>
  </si>
  <si>
    <t>牧野 悟</t>
    <rPh sb="0" eb="2">
      <t>マキノ</t>
    </rPh>
    <rPh sb="3" eb="4">
      <t>サトル</t>
    </rPh>
    <phoneticPr fontId="1"/>
  </si>
  <si>
    <t>小山直記</t>
    <rPh sb="0" eb="2">
      <t>コヤマ</t>
    </rPh>
    <rPh sb="2" eb="3">
      <t>チョク</t>
    </rPh>
    <phoneticPr fontId="1"/>
  </si>
  <si>
    <t>山田大二</t>
    <rPh sb="0" eb="2">
      <t>ヤマダ</t>
    </rPh>
    <rPh sb="2" eb="3">
      <t>ダイ</t>
    </rPh>
    <rPh sb="3" eb="4">
      <t>ニ</t>
    </rPh>
    <phoneticPr fontId="1"/>
  </si>
  <si>
    <t>吉永成一</t>
    <rPh sb="0" eb="2">
      <t>ヨシナガ</t>
    </rPh>
    <rPh sb="2" eb="3">
      <t>ナ</t>
    </rPh>
    <rPh sb="3" eb="4">
      <t>イチ</t>
    </rPh>
    <phoneticPr fontId="1"/>
  </si>
  <si>
    <t>眞野正明</t>
    <rPh sb="0" eb="2">
      <t>シンノ</t>
    </rPh>
    <rPh sb="2" eb="4">
      <t>マサアキ</t>
    </rPh>
    <phoneticPr fontId="1"/>
  </si>
  <si>
    <t>鈴木ゆりか</t>
    <rPh sb="0" eb="2">
      <t>スズキ</t>
    </rPh>
    <phoneticPr fontId="1"/>
  </si>
  <si>
    <t>多田治米春花</t>
    <rPh sb="0" eb="2">
      <t>タダ</t>
    </rPh>
    <rPh sb="2" eb="3">
      <t>オサ</t>
    </rPh>
    <rPh sb="3" eb="4">
      <t>コメ</t>
    </rPh>
    <rPh sb="4" eb="6">
      <t>ハルカ</t>
    </rPh>
    <phoneticPr fontId="1"/>
  </si>
  <si>
    <t>民谷美月</t>
    <rPh sb="0" eb="1">
      <t>ミン</t>
    </rPh>
    <rPh sb="1" eb="2">
      <t>タニ</t>
    </rPh>
    <rPh sb="2" eb="4">
      <t>ミツキ</t>
    </rPh>
    <phoneticPr fontId="1"/>
  </si>
  <si>
    <t>横山信枝</t>
    <rPh sb="0" eb="2">
      <t>ヨコヤマ</t>
    </rPh>
    <rPh sb="2" eb="4">
      <t>ノブエ</t>
    </rPh>
    <phoneticPr fontId="1"/>
  </si>
  <si>
    <t>藤田千奈美</t>
    <rPh sb="0" eb="2">
      <t>フジタ</t>
    </rPh>
    <rPh sb="2" eb="5">
      <t>チナミ</t>
    </rPh>
    <phoneticPr fontId="1"/>
  </si>
  <si>
    <t>鈴木文子</t>
    <rPh sb="0" eb="2">
      <t>スズキ</t>
    </rPh>
    <rPh sb="2" eb="4">
      <t>フミコ</t>
    </rPh>
    <phoneticPr fontId="1"/>
  </si>
  <si>
    <t>斎藤貴義</t>
    <rPh sb="0" eb="2">
      <t>サイトウ</t>
    </rPh>
    <rPh sb="2" eb="4">
      <t>タカヨシ</t>
    </rPh>
    <phoneticPr fontId="1"/>
  </si>
  <si>
    <t>川島務</t>
    <rPh sb="0" eb="2">
      <t>カワシマ</t>
    </rPh>
    <rPh sb="2" eb="3">
      <t>ツトム</t>
    </rPh>
    <phoneticPr fontId="1"/>
  </si>
  <si>
    <t>玉上かおり</t>
    <rPh sb="0" eb="2">
      <t>タマガミ</t>
    </rPh>
    <phoneticPr fontId="1"/>
  </si>
  <si>
    <t>宮崎貴士</t>
    <rPh sb="0" eb="2">
      <t>ミヤザキ</t>
    </rPh>
    <rPh sb="2" eb="4">
      <t>タカシ</t>
    </rPh>
    <phoneticPr fontId="1"/>
  </si>
  <si>
    <t>高橋恵子</t>
    <rPh sb="0" eb="2">
      <t>タカハシ</t>
    </rPh>
    <rPh sb="2" eb="4">
      <t>ケイコ</t>
    </rPh>
    <phoneticPr fontId="1"/>
  </si>
  <si>
    <t>坂本 守</t>
    <rPh sb="0" eb="2">
      <t>サカモト</t>
    </rPh>
    <rPh sb="3" eb="4">
      <t>マモル</t>
    </rPh>
    <phoneticPr fontId="1"/>
  </si>
  <si>
    <t>小高嘉夫</t>
    <rPh sb="0" eb="2">
      <t>コダカ</t>
    </rPh>
    <rPh sb="2" eb="4">
      <t>ヨシオ</t>
    </rPh>
    <phoneticPr fontId="1"/>
  </si>
  <si>
    <t>大和久利江子</t>
    <rPh sb="0" eb="3">
      <t>オオワク</t>
    </rPh>
    <rPh sb="3" eb="6">
      <t>リエコ</t>
    </rPh>
    <phoneticPr fontId="1"/>
  </si>
  <si>
    <t>笹 米春</t>
    <rPh sb="0" eb="1">
      <t>ササ</t>
    </rPh>
    <rPh sb="2" eb="4">
      <t>ヨネハル</t>
    </rPh>
    <phoneticPr fontId="1"/>
  </si>
  <si>
    <t>青柳伸和</t>
    <rPh sb="0" eb="2">
      <t>アオヤギ</t>
    </rPh>
    <rPh sb="2" eb="4">
      <t>ノブカズ</t>
    </rPh>
    <phoneticPr fontId="1"/>
  </si>
  <si>
    <t>大木洋介</t>
    <rPh sb="0" eb="2">
      <t>オオキ</t>
    </rPh>
    <rPh sb="2" eb="4">
      <t>ヨウスケ</t>
    </rPh>
    <phoneticPr fontId="1"/>
  </si>
  <si>
    <t>石塚真理</t>
    <rPh sb="0" eb="2">
      <t>イシヅカ</t>
    </rPh>
    <rPh sb="2" eb="4">
      <t>マリ</t>
    </rPh>
    <phoneticPr fontId="1"/>
  </si>
  <si>
    <t>川合美津紀</t>
    <rPh sb="0" eb="2">
      <t>カワイ</t>
    </rPh>
    <rPh sb="2" eb="5">
      <t>ミツキ</t>
    </rPh>
    <phoneticPr fontId="1"/>
  </si>
  <si>
    <t>吉永成宏</t>
    <rPh sb="0" eb="2">
      <t>ヨシナガ</t>
    </rPh>
    <rPh sb="2" eb="3">
      <t>ナ</t>
    </rPh>
    <rPh sb="3" eb="4">
      <t>ヒロシ</t>
    </rPh>
    <phoneticPr fontId="1"/>
  </si>
  <si>
    <t>高橋 希</t>
    <rPh sb="0" eb="2">
      <t>タカハシ</t>
    </rPh>
    <rPh sb="3" eb="4">
      <t>ノゾミ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</si>
</sst>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取得: &quot;0"/>
    <numFmt numFmtId="177" formatCode="&quot;合計: &quot;0"/>
    <numFmt numFmtId="178" formatCode="0\ &quot;位&quot;"/>
  </numFmts>
  <fonts count="15" x14ac:knownFonts="1">
    <font>
      <sz val="11"/>
      <name val="ＭＳ Ｐゴシック"/>
      <family val="3"/>
      <charset val="128"/>
    </font>
    <font>
      <sz val="6"/>
      <name val="ＭＳ Ｐゴシック"/>
      <family val="3"/>
      <charset val="128"/>
    </font>
    <font>
      <sz val="12"/>
      <name val="HG丸ｺﾞｼｯｸM-PRO"/>
      <family val="3"/>
      <charset val="128"/>
    </font>
    <font>
      <sz val="10"/>
      <name val="HG丸ｺﾞｼｯｸM-PRO"/>
      <family val="3"/>
      <charset val="128"/>
    </font>
    <font>
      <sz val="11"/>
      <name val="ＭＳ Ｐゴシック"/>
      <family val="3"/>
      <charset val="128"/>
    </font>
    <font>
      <sz val="11"/>
      <name val="HG丸ｺﾞｼｯｸM-PRO"/>
      <family val="3"/>
      <charset val="128"/>
    </font>
    <font>
      <sz val="8"/>
      <name val="HG丸ｺﾞｼｯｸM-PRO"/>
      <family val="3"/>
      <charset val="128"/>
    </font>
    <font>
      <sz val="11"/>
      <color rgb="FFFF0000"/>
      <name val="HG丸ｺﾞｼｯｸM-PRO"/>
      <family val="3"/>
      <charset val="128"/>
    </font>
    <font>
      <sz val="8"/>
      <color rgb="FFFF0000"/>
      <name val="HG丸ｺﾞｼｯｸM-PRO"/>
      <family val="3"/>
      <charset val="128"/>
    </font>
    <font>
      <sz val="10"/>
      <color rgb="FFFF0000"/>
      <name val="HG丸ｺﾞｼｯｸM-PRO"/>
      <family val="3"/>
      <charset val="128"/>
    </font>
    <font>
      <b/>
      <sz val="11"/>
      <color theme="0" tint="-0.14999847407452621"/>
      <name val="HG丸ｺﾞｼｯｸM-PRO"/>
      <family val="3"/>
      <charset val="128"/>
    </font>
    <font>
      <b/>
      <i/>
      <sz val="11"/>
      <color rgb="FFFF0000"/>
      <name val="HG丸ｺﾞｼｯｸM-PRO"/>
      <family val="3"/>
      <charset val="128"/>
    </font>
    <font>
      <sz val="20"/>
      <color rgb="FFFF0000"/>
      <name val="HG丸ｺﾞｼｯｸM-PRO"/>
      <family val="3"/>
      <charset val="128"/>
    </font>
    <font>
      <sz val="10"/>
      <name val="ＭＳ Ｐゴシック"/>
      <family val="3"/>
      <charset val="128"/>
    </font>
    <font>
      <i/>
      <u/>
      <sz val="11"/>
      <name val="HG丸ｺﾞｼｯｸM-PRO"/>
      <family val="3"/>
      <charset val="128"/>
    </font>
  </fonts>
  <fills count="4">
    <fill>
      <patternFill patternType="none"/>
    </fill>
    <fill>
      <patternFill patternType="gray125"/>
    </fill>
    <fill>
      <patternFill patternType="solid">
        <fgColor indexed="42"/>
        <bgColor indexed="64"/>
      </patternFill>
    </fill>
    <fill>
      <patternFill patternType="solid">
        <fgColor theme="6"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bottom/>
      <diagonal/>
    </border>
    <border>
      <left style="thin">
        <color indexed="64"/>
      </left>
      <right style="thin">
        <color indexed="64"/>
      </right>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style="dashed">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tted">
        <color indexed="64"/>
      </bottom>
      <diagonal/>
    </border>
    <border>
      <left style="thin">
        <color indexed="64"/>
      </left>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style="hair">
        <color indexed="64"/>
      </left>
      <right/>
      <top/>
      <bottom style="thin">
        <color indexed="64"/>
      </bottom>
      <diagonal/>
    </border>
    <border>
      <left/>
      <right style="thin">
        <color indexed="64"/>
      </right>
      <top style="dashed">
        <color indexed="64"/>
      </top>
      <bottom style="hair">
        <color indexed="64"/>
      </bottom>
      <diagonal/>
    </border>
    <border>
      <left style="hair">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hair">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s>
  <cellStyleXfs count="7">
    <xf numFmtId="0" fontId="0" fillId="0" borderId="0"/>
    <xf numFmtId="0" fontId="4" fillId="0" borderId="0">
      <alignment vertical="center"/>
    </xf>
    <xf numFmtId="0" fontId="4" fillId="0" borderId="0">
      <alignment vertical="center"/>
    </xf>
    <xf numFmtId="0" fontId="4" fillId="0" borderId="0">
      <alignment vertical="center"/>
    </xf>
    <xf numFmtId="0" fontId="4" fillId="0" borderId="0"/>
    <xf numFmtId="0" fontId="13" fillId="0" borderId="0"/>
    <xf numFmtId="9" fontId="4" fillId="0" borderId="0" applyFont="0" applyFill="0" applyBorder="0" applyAlignment="0" applyProtection="0">
      <alignment vertical="center"/>
    </xf>
  </cellStyleXfs>
  <cellXfs count="154">
    <xf numFmtId="0" fontId="0" fillId="0" borderId="0" xfId="0"/>
    <xf numFmtId="0" fontId="3" fillId="0" borderId="0" xfId="0" applyFont="1" applyAlignment="1">
      <alignment horizontal="right" vertical="center"/>
    </xf>
    <xf numFmtId="0" fontId="5" fillId="0" borderId="0" xfId="1" applyFont="1">
      <alignment vertical="center"/>
    </xf>
    <xf numFmtId="0" fontId="3" fillId="0" borderId="0" xfId="1" applyFont="1" applyFill="1" applyAlignment="1">
      <alignment horizontal="center" vertical="center"/>
    </xf>
    <xf numFmtId="0" fontId="3" fillId="0" borderId="22" xfId="1" quotePrefix="1" applyFont="1" applyFill="1" applyBorder="1" applyAlignment="1">
      <alignment horizontal="center" vertical="center"/>
    </xf>
    <xf numFmtId="0" fontId="7" fillId="0" borderId="0" xfId="1" applyFont="1">
      <alignment vertical="center"/>
    </xf>
    <xf numFmtId="0" fontId="9" fillId="0" borderId="22" xfId="1" applyFont="1" applyFill="1" applyBorder="1" applyAlignment="1">
      <alignment horizontal="center" vertical="center"/>
    </xf>
    <xf numFmtId="0" fontId="8" fillId="2" borderId="28" xfId="1" quotePrefix="1" applyFont="1" applyFill="1" applyBorder="1" applyAlignment="1">
      <alignment horizontal="center" vertical="center"/>
    </xf>
    <xf numFmtId="0" fontId="6" fillId="0" borderId="29" xfId="1" applyFont="1" applyBorder="1" applyAlignment="1">
      <alignment horizontal="center" vertical="center"/>
    </xf>
    <xf numFmtId="0" fontId="6" fillId="0" borderId="30" xfId="1" applyFont="1" applyBorder="1" applyAlignment="1">
      <alignment horizontal="center" vertical="center"/>
    </xf>
    <xf numFmtId="0" fontId="6" fillId="0" borderId="31" xfId="1" applyFont="1" applyBorder="1" applyAlignment="1">
      <alignment horizontal="center" vertical="center"/>
    </xf>
    <xf numFmtId="0" fontId="9" fillId="0" borderId="14" xfId="1" quotePrefix="1" applyFont="1" applyFill="1" applyBorder="1" applyAlignment="1">
      <alignment horizontal="center" vertical="center"/>
    </xf>
    <xf numFmtId="0" fontId="6" fillId="0" borderId="14" xfId="1" applyFont="1" applyBorder="1" applyAlignment="1">
      <alignment horizontal="center" vertical="center"/>
    </xf>
    <xf numFmtId="0" fontId="6" fillId="0" borderId="33" xfId="1" applyFont="1" applyBorder="1" applyAlignment="1">
      <alignment horizontal="center" vertical="center"/>
    </xf>
    <xf numFmtId="0" fontId="9" fillId="0" borderId="34" xfId="1" applyFont="1" applyFill="1" applyBorder="1" applyAlignment="1">
      <alignment horizontal="center" vertical="center"/>
    </xf>
    <xf numFmtId="0" fontId="3" fillId="0" borderId="34" xfId="1" quotePrefix="1" applyFont="1" applyFill="1" applyBorder="1" applyAlignment="1">
      <alignment horizontal="center" vertical="center"/>
    </xf>
    <xf numFmtId="0" fontId="8" fillId="2" borderId="26" xfId="1" quotePrefix="1" applyFont="1" applyFill="1" applyBorder="1" applyAlignment="1">
      <alignment horizontal="center" vertical="center"/>
    </xf>
    <xf numFmtId="0" fontId="9" fillId="0" borderId="22" xfId="1" quotePrefix="1" applyFont="1" applyFill="1" applyBorder="1" applyAlignment="1">
      <alignment horizontal="center" vertical="center"/>
    </xf>
    <xf numFmtId="0" fontId="9" fillId="0" borderId="34" xfId="1" quotePrefix="1" applyFont="1" applyFill="1" applyBorder="1" applyAlignment="1">
      <alignment horizontal="center" vertical="center"/>
    </xf>
    <xf numFmtId="0" fontId="9" fillId="0" borderId="36" xfId="1" applyFont="1" applyFill="1" applyBorder="1" applyAlignment="1">
      <alignment horizontal="center" vertical="center"/>
    </xf>
    <xf numFmtId="0" fontId="3" fillId="0" borderId="36" xfId="1" quotePrefix="1" applyFont="1" applyFill="1" applyBorder="1" applyAlignment="1">
      <alignment horizontal="center" vertical="center"/>
    </xf>
    <xf numFmtId="0" fontId="9" fillId="0" borderId="36" xfId="1" quotePrefix="1" applyFont="1" applyFill="1" applyBorder="1" applyAlignment="1">
      <alignment horizontal="center" vertical="center"/>
    </xf>
    <xf numFmtId="0" fontId="8" fillId="0" borderId="37" xfId="1" quotePrefix="1" applyFont="1" applyFill="1" applyBorder="1" applyAlignment="1">
      <alignment horizontal="center" vertical="center"/>
    </xf>
    <xf numFmtId="0" fontId="8" fillId="0" borderId="23" xfId="1" quotePrefix="1" applyFont="1" applyFill="1" applyBorder="1" applyAlignment="1">
      <alignment horizontal="center" vertical="center"/>
    </xf>
    <xf numFmtId="0" fontId="8" fillId="0" borderId="35" xfId="1" quotePrefix="1" applyFont="1" applyFill="1" applyBorder="1" applyAlignment="1">
      <alignment horizontal="center" vertical="center"/>
    </xf>
    <xf numFmtId="0" fontId="6" fillId="0" borderId="0" xfId="1" applyFont="1" applyAlignment="1">
      <alignment horizontal="center" vertical="center" shrinkToFit="1"/>
    </xf>
    <xf numFmtId="176" fontId="8" fillId="0" borderId="7" xfId="1" applyNumberFormat="1" applyFont="1" applyBorder="1" applyAlignment="1">
      <alignment horizontal="center" vertical="center" shrinkToFit="1"/>
    </xf>
    <xf numFmtId="176" fontId="8" fillId="0" borderId="24" xfId="1" applyNumberFormat="1" applyFont="1" applyBorder="1" applyAlignment="1">
      <alignment horizontal="center" vertical="center" shrinkToFit="1"/>
    </xf>
    <xf numFmtId="0" fontId="9" fillId="0" borderId="14" xfId="1" applyFont="1" applyFill="1" applyBorder="1" applyAlignment="1">
      <alignment horizontal="center" vertical="center"/>
    </xf>
    <xf numFmtId="0" fontId="3" fillId="0" borderId="14" xfId="1" quotePrefix="1" applyFont="1" applyFill="1" applyBorder="1" applyAlignment="1">
      <alignment horizontal="center" vertical="center"/>
    </xf>
    <xf numFmtId="0" fontId="9" fillId="0" borderId="13" xfId="1" quotePrefix="1" applyFont="1" applyFill="1" applyBorder="1" applyAlignment="1">
      <alignment horizontal="center" vertical="center"/>
    </xf>
    <xf numFmtId="0" fontId="9" fillId="2" borderId="26" xfId="1" quotePrefix="1" applyFont="1" applyFill="1" applyBorder="1" applyAlignment="1">
      <alignment horizontal="center" vertical="center"/>
    </xf>
    <xf numFmtId="0" fontId="3" fillId="2" borderId="26" xfId="1" quotePrefix="1" applyFont="1" applyFill="1" applyBorder="1" applyAlignment="1">
      <alignment horizontal="center" vertical="center"/>
    </xf>
    <xf numFmtId="0" fontId="9" fillId="2" borderId="25" xfId="1" quotePrefix="1" applyFont="1" applyFill="1" applyBorder="1" applyAlignment="1">
      <alignment horizontal="center" vertical="center"/>
    </xf>
    <xf numFmtId="0" fontId="6" fillId="0" borderId="41" xfId="1" applyFont="1" applyBorder="1" applyAlignment="1">
      <alignment horizontal="center" vertical="center" shrinkToFit="1"/>
    </xf>
    <xf numFmtId="0" fontId="6" fillId="0" borderId="44" xfId="1" applyFont="1" applyBorder="1" applyAlignment="1">
      <alignment horizontal="center" vertical="center" shrinkToFit="1"/>
    </xf>
    <xf numFmtId="0" fontId="8" fillId="0" borderId="36" xfId="1" applyFont="1" applyBorder="1" applyAlignment="1">
      <alignment horizontal="center" vertical="center"/>
    </xf>
    <xf numFmtId="0" fontId="8" fillId="0" borderId="39" xfId="1" applyFont="1" applyBorder="1" applyAlignment="1">
      <alignment horizontal="center" vertical="center"/>
    </xf>
    <xf numFmtId="0" fontId="8" fillId="0" borderId="40" xfId="1" applyFont="1" applyBorder="1" applyAlignment="1">
      <alignment horizontal="center" vertical="center"/>
    </xf>
    <xf numFmtId="0" fontId="6" fillId="0" borderId="7" xfId="1" applyFont="1" applyBorder="1" applyAlignment="1">
      <alignment horizontal="center" vertical="center" shrinkToFit="1"/>
    </xf>
    <xf numFmtId="0" fontId="2" fillId="0" borderId="3" xfId="1" applyFont="1" applyBorder="1" applyAlignment="1">
      <alignment horizontal="center" vertical="center"/>
    </xf>
    <xf numFmtId="0" fontId="2" fillId="0" borderId="3" xfId="1" applyFont="1" applyBorder="1" applyAlignment="1">
      <alignment horizontal="center" vertical="center"/>
    </xf>
    <xf numFmtId="0" fontId="5" fillId="0" borderId="0" xfId="3" applyFont="1" applyFill="1" applyAlignment="1">
      <alignment horizontal="left" vertical="center"/>
    </xf>
    <xf numFmtId="0" fontId="5" fillId="0" borderId="0" xfId="3" applyFont="1" applyFill="1" applyAlignment="1">
      <alignment horizontal="center" vertical="center" shrinkToFit="1"/>
    </xf>
    <xf numFmtId="0" fontId="5" fillId="0" borderId="0" xfId="3" applyFont="1" applyAlignment="1">
      <alignment horizontal="center" vertical="center" shrinkToFit="1"/>
    </xf>
    <xf numFmtId="0" fontId="5" fillId="0" borderId="1" xfId="3" applyFont="1" applyFill="1" applyBorder="1" applyAlignment="1">
      <alignment horizontal="center" vertical="center" shrinkToFit="1"/>
    </xf>
    <xf numFmtId="0" fontId="5" fillId="0" borderId="42" xfId="3" applyFont="1" applyFill="1" applyBorder="1" applyAlignment="1">
      <alignment horizontal="center" vertical="center" shrinkToFit="1"/>
    </xf>
    <xf numFmtId="0" fontId="5" fillId="0" borderId="12" xfId="3" applyFont="1" applyFill="1" applyBorder="1" applyAlignment="1">
      <alignment horizontal="center" vertical="center" shrinkToFit="1"/>
    </xf>
    <xf numFmtId="0" fontId="5" fillId="0" borderId="43" xfId="3" applyFont="1" applyFill="1" applyBorder="1" applyAlignment="1">
      <alignment horizontal="center" vertical="center" shrinkToFit="1"/>
    </xf>
    <xf numFmtId="0" fontId="6" fillId="0" borderId="45" xfId="1" applyFont="1" applyFill="1" applyBorder="1" applyAlignment="1">
      <alignment horizontal="center" vertical="center" shrinkToFit="1"/>
    </xf>
    <xf numFmtId="0" fontId="10" fillId="0" borderId="0" xfId="1" applyFont="1">
      <alignment vertical="center"/>
    </xf>
    <xf numFmtId="0" fontId="8" fillId="0" borderId="38" xfId="1" applyFont="1" applyBorder="1" applyAlignment="1">
      <alignment horizontal="center" vertical="center" shrinkToFit="1"/>
    </xf>
    <xf numFmtId="0" fontId="8" fillId="0" borderId="23" xfId="1" applyNumberFormat="1" applyFont="1" applyBorder="1" applyAlignment="1">
      <alignment horizontal="center" vertical="center" shrinkToFit="1"/>
    </xf>
    <xf numFmtId="0" fontId="8" fillId="0" borderId="11" xfId="1" applyFont="1" applyBorder="1" applyAlignment="1">
      <alignment horizontal="center" vertical="center" shrinkToFit="1"/>
    </xf>
    <xf numFmtId="177" fontId="8" fillId="0" borderId="11" xfId="1" applyNumberFormat="1" applyFont="1" applyBorder="1" applyAlignment="1">
      <alignment horizontal="center" vertical="center" shrinkToFit="1"/>
    </xf>
    <xf numFmtId="177" fontId="8" fillId="0" borderId="13" xfId="1" applyNumberFormat="1" applyFont="1" applyBorder="1" applyAlignment="1">
      <alignment horizontal="center" vertical="center" shrinkToFit="1"/>
    </xf>
    <xf numFmtId="0" fontId="5" fillId="0" borderId="0" xfId="0" applyFont="1"/>
    <xf numFmtId="0" fontId="8" fillId="0" borderId="46" xfId="1" applyFont="1" applyFill="1" applyBorder="1" applyAlignment="1">
      <alignment horizontal="center" vertical="center"/>
    </xf>
    <xf numFmtId="0" fontId="11" fillId="0" borderId="0" xfId="1" applyFont="1">
      <alignment vertical="center"/>
    </xf>
    <xf numFmtId="0" fontId="6" fillId="0" borderId="29" xfId="1" applyFont="1" applyFill="1" applyBorder="1" applyAlignment="1">
      <alignment horizontal="center" vertical="center"/>
    </xf>
    <xf numFmtId="0" fontId="8" fillId="0" borderId="36" xfId="1" applyFont="1" applyFill="1" applyBorder="1" applyAlignment="1">
      <alignment horizontal="center" vertical="center"/>
    </xf>
    <xf numFmtId="0" fontId="6" fillId="0" borderId="30" xfId="1" applyFont="1" applyFill="1" applyBorder="1" applyAlignment="1">
      <alignment horizontal="center" vertical="center"/>
    </xf>
    <xf numFmtId="0" fontId="8" fillId="0" borderId="39" xfId="1" applyFont="1" applyFill="1" applyBorder="1" applyAlignment="1">
      <alignment horizontal="center" vertical="center"/>
    </xf>
    <xf numFmtId="0" fontId="6" fillId="0" borderId="33" xfId="1" applyFont="1" applyFill="1" applyBorder="1" applyAlignment="1">
      <alignment horizontal="center" vertical="center"/>
    </xf>
    <xf numFmtId="0" fontId="8" fillId="0" borderId="40" xfId="1" applyFont="1" applyFill="1" applyBorder="1" applyAlignment="1">
      <alignment horizontal="center" vertical="center"/>
    </xf>
    <xf numFmtId="0" fontId="2" fillId="0" borderId="3" xfId="1" applyFont="1" applyBorder="1" applyAlignment="1">
      <alignment horizontal="center" vertical="center"/>
    </xf>
    <xf numFmtId="0" fontId="5" fillId="0" borderId="42"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0" xfId="0" applyFont="1" applyFill="1" applyAlignment="1">
      <alignment horizontal="right" vertical="center"/>
    </xf>
    <xf numFmtId="0" fontId="8" fillId="0" borderId="48" xfId="1" applyFont="1" applyBorder="1" applyAlignment="1">
      <alignment horizontal="center" vertical="center"/>
    </xf>
    <xf numFmtId="0" fontId="9" fillId="0" borderId="49" xfId="1" applyFont="1" applyFill="1" applyBorder="1" applyAlignment="1">
      <alignment horizontal="center" vertical="center"/>
    </xf>
    <xf numFmtId="0" fontId="3" fillId="0" borderId="49" xfId="1" quotePrefix="1" applyFont="1" applyFill="1" applyBorder="1" applyAlignment="1">
      <alignment horizontal="center" vertical="center"/>
    </xf>
    <xf numFmtId="0" fontId="9" fillId="0" borderId="49" xfId="1" quotePrefix="1" applyFont="1" applyFill="1" applyBorder="1" applyAlignment="1">
      <alignment horizontal="center" vertical="center"/>
    </xf>
    <xf numFmtId="0" fontId="6" fillId="0" borderId="50" xfId="1" applyFont="1" applyBorder="1" applyAlignment="1">
      <alignment horizontal="center" vertical="center"/>
    </xf>
    <xf numFmtId="0" fontId="8" fillId="0" borderId="51" xfId="1" quotePrefix="1" applyFont="1" applyFill="1" applyBorder="1" applyAlignment="1">
      <alignment horizontal="center" vertical="center"/>
    </xf>
    <xf numFmtId="0" fontId="8" fillId="0" borderId="52" xfId="1" applyFont="1" applyBorder="1" applyAlignment="1">
      <alignment horizontal="center" vertical="center"/>
    </xf>
    <xf numFmtId="0" fontId="9" fillId="0" borderId="53" xfId="1" applyFont="1" applyFill="1" applyBorder="1" applyAlignment="1">
      <alignment horizontal="center" vertical="center"/>
    </xf>
    <xf numFmtId="0" fontId="3" fillId="0" borderId="53" xfId="1" quotePrefix="1" applyFont="1" applyFill="1" applyBorder="1" applyAlignment="1">
      <alignment horizontal="center" vertical="center"/>
    </xf>
    <xf numFmtId="0" fontId="9" fillId="0" borderId="53" xfId="1" quotePrefix="1" applyFont="1" applyFill="1" applyBorder="1" applyAlignment="1">
      <alignment horizontal="center" vertical="center"/>
    </xf>
    <xf numFmtId="0" fontId="8" fillId="0" borderId="54" xfId="1" quotePrefix="1" applyFont="1" applyFill="1" applyBorder="1" applyAlignment="1">
      <alignment horizontal="center" vertical="center"/>
    </xf>
    <xf numFmtId="0" fontId="14" fillId="0" borderId="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 xfId="0" applyFont="1" applyBorder="1" applyAlignment="1">
      <alignment horizontal="center" vertical="center" wrapText="1"/>
    </xf>
    <xf numFmtId="0" fontId="5" fillId="0" borderId="55"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14" fillId="3" borderId="5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2" xfId="0" applyFont="1" applyFill="1" applyBorder="1" applyAlignment="1">
      <alignment horizontal="center" vertical="center" shrinkToFit="1"/>
    </xf>
    <xf numFmtId="176" fontId="8" fillId="0" borderId="59" xfId="1" applyNumberFormat="1" applyFont="1" applyBorder="1" applyAlignment="1">
      <alignment horizontal="center" vertical="center" shrinkToFit="1"/>
    </xf>
    <xf numFmtId="177" fontId="8" fillId="0" borderId="37" xfId="1" applyNumberFormat="1" applyFont="1" applyBorder="1" applyAlignment="1">
      <alignment horizontal="center" vertical="center" shrinkToFit="1"/>
    </xf>
    <xf numFmtId="0" fontId="6" fillId="0" borderId="60" xfId="1" applyFont="1" applyBorder="1" applyAlignment="1">
      <alignment horizontal="center" vertical="center" shrinkToFit="1"/>
    </xf>
    <xf numFmtId="0" fontId="8" fillId="0" borderId="61" xfId="1" applyFont="1" applyBorder="1" applyAlignment="1">
      <alignment horizontal="center" vertical="center" shrinkToFit="1"/>
    </xf>
    <xf numFmtId="176" fontId="8" fillId="0" borderId="62" xfId="1" applyNumberFormat="1" applyFont="1" applyBorder="1" applyAlignment="1">
      <alignment horizontal="center" vertical="center" shrinkToFit="1"/>
    </xf>
    <xf numFmtId="177" fontId="8" fillId="0" borderId="63" xfId="1" applyNumberFormat="1" applyFont="1" applyBorder="1" applyAlignment="1">
      <alignment horizontal="center" vertical="center" shrinkToFit="1"/>
    </xf>
    <xf numFmtId="0" fontId="6" fillId="0" borderId="64" xfId="1" applyFont="1" applyBorder="1" applyAlignment="1">
      <alignment horizontal="center" vertical="center" shrinkToFit="1"/>
    </xf>
    <xf numFmtId="0" fontId="8" fillId="0" borderId="65" xfId="1" applyFont="1" applyBorder="1" applyAlignment="1">
      <alignment horizontal="center" vertical="center" shrinkToFit="1"/>
    </xf>
    <xf numFmtId="0" fontId="6" fillId="0" borderId="66" xfId="1" applyFont="1" applyBorder="1" applyAlignment="1">
      <alignment horizontal="center" vertical="center" shrinkToFit="1"/>
    </xf>
    <xf numFmtId="0" fontId="8" fillId="0" borderId="54" xfId="1" applyFont="1" applyBorder="1" applyAlignment="1">
      <alignment horizontal="center" vertical="center" shrinkToFit="1"/>
    </xf>
    <xf numFmtId="176" fontId="8" fillId="0" borderId="67" xfId="1" applyNumberFormat="1" applyFont="1" applyBorder="1" applyAlignment="1">
      <alignment horizontal="center" vertical="center" shrinkToFit="1"/>
    </xf>
    <xf numFmtId="177" fontId="8" fillId="0" borderId="68" xfId="1" applyNumberFormat="1" applyFont="1" applyBorder="1" applyAlignment="1">
      <alignment horizontal="center" vertical="center" shrinkToFit="1"/>
    </xf>
    <xf numFmtId="176" fontId="8" fillId="0" borderId="47" xfId="1" applyNumberFormat="1" applyFont="1" applyBorder="1" applyAlignment="1">
      <alignment horizontal="center" vertical="center" shrinkToFit="1"/>
    </xf>
    <xf numFmtId="177" fontId="8" fillId="0" borderId="25" xfId="1" applyNumberFormat="1" applyFont="1" applyBorder="1" applyAlignment="1">
      <alignment horizontal="center" vertical="center" shrinkToFit="1"/>
    </xf>
    <xf numFmtId="0" fontId="6" fillId="0" borderId="24" xfId="1" applyFont="1" applyBorder="1" applyAlignment="1">
      <alignment horizontal="center" vertical="center" shrinkToFit="1"/>
    </xf>
    <xf numFmtId="0" fontId="8" fillId="0" borderId="13" xfId="1" applyFont="1" applyBorder="1" applyAlignment="1">
      <alignment horizontal="center" vertical="center" shrinkToFit="1"/>
    </xf>
    <xf numFmtId="176" fontId="8" fillId="0" borderId="69" xfId="1" applyNumberFormat="1" applyFont="1" applyBorder="1" applyAlignment="1">
      <alignment horizontal="center" vertical="center" shrinkToFit="1"/>
    </xf>
    <xf numFmtId="177" fontId="8" fillId="0" borderId="70" xfId="1" applyNumberFormat="1" applyFont="1" applyBorder="1" applyAlignment="1">
      <alignment horizontal="center" vertical="center" shrinkToFit="1"/>
    </xf>
    <xf numFmtId="0" fontId="2" fillId="0" borderId="27" xfId="1" applyFont="1" applyBorder="1" applyAlignment="1">
      <alignment horizontal="center" vertical="center" shrinkToFit="1"/>
    </xf>
    <xf numFmtId="0" fontId="2" fillId="0" borderId="32" xfId="1" applyFont="1" applyBorder="1" applyAlignment="1">
      <alignment horizontal="center" vertical="center" shrinkToFit="1"/>
    </xf>
    <xf numFmtId="0" fontId="2" fillId="0" borderId="21" xfId="1" applyFont="1" applyBorder="1" applyAlignment="1">
      <alignment horizontal="center" vertical="center" shrinkToFit="1"/>
    </xf>
    <xf numFmtId="0" fontId="2" fillId="0" borderId="25" xfId="1" applyFont="1" applyBorder="1" applyAlignment="1">
      <alignment horizontal="center" vertical="center" shrinkToFit="1"/>
    </xf>
    <xf numFmtId="0" fontId="2" fillId="0" borderId="11" xfId="1" applyFont="1" applyBorder="1" applyAlignment="1">
      <alignment horizontal="center" vertical="center" shrinkToFit="1"/>
    </xf>
    <xf numFmtId="0" fontId="2" fillId="0" borderId="13" xfId="1" applyFont="1" applyBorder="1" applyAlignment="1">
      <alignment horizontal="center" vertical="center" shrinkToFit="1"/>
    </xf>
    <xf numFmtId="0" fontId="8" fillId="0" borderId="5" xfId="1" quotePrefix="1" applyFont="1" applyFill="1" applyBorder="1" applyAlignment="1">
      <alignment horizontal="center" vertical="center"/>
    </xf>
    <xf numFmtId="0" fontId="8" fillId="0" borderId="18" xfId="1" quotePrefix="1" applyFont="1" applyFill="1" applyBorder="1" applyAlignment="1">
      <alignment horizontal="center" vertical="center"/>
    </xf>
    <xf numFmtId="0" fontId="8" fillId="0" borderId="6" xfId="1" quotePrefix="1" applyFont="1" applyFill="1" applyBorder="1" applyAlignment="1">
      <alignment horizontal="center" vertical="center"/>
    </xf>
    <xf numFmtId="0" fontId="8" fillId="0" borderId="9" xfId="1" quotePrefix="1" applyFont="1" applyFill="1" applyBorder="1" applyAlignment="1">
      <alignment horizontal="center" vertical="center"/>
    </xf>
    <xf numFmtId="0" fontId="8" fillId="0" borderId="19" xfId="1" quotePrefix="1" applyFont="1" applyFill="1" applyBorder="1" applyAlignment="1">
      <alignment horizontal="center" vertical="center"/>
    </xf>
    <xf numFmtId="0" fontId="8" fillId="0" borderId="10" xfId="1" quotePrefix="1" applyFont="1" applyFill="1" applyBorder="1" applyAlignment="1">
      <alignment horizontal="center" vertical="center"/>
    </xf>
    <xf numFmtId="0" fontId="8" fillId="0" borderId="15" xfId="1" quotePrefix="1" applyFont="1" applyFill="1" applyBorder="1" applyAlignment="1">
      <alignment horizontal="center" vertical="center"/>
    </xf>
    <xf numFmtId="0" fontId="8" fillId="0" borderId="20" xfId="1" quotePrefix="1" applyFont="1" applyFill="1" applyBorder="1" applyAlignment="1">
      <alignment horizontal="center" vertical="center"/>
    </xf>
    <xf numFmtId="0" fontId="8" fillId="0" borderId="16" xfId="1" quotePrefix="1" applyFont="1" applyFill="1" applyBorder="1" applyAlignment="1">
      <alignment horizontal="center" vertical="center"/>
    </xf>
    <xf numFmtId="178" fontId="12" fillId="0" borderId="4" xfId="1" applyNumberFormat="1" applyFont="1" applyBorder="1" applyAlignment="1">
      <alignment horizontal="center" vertical="center" wrapText="1"/>
    </xf>
    <xf numFmtId="178" fontId="12" fillId="0" borderId="8" xfId="1" applyNumberFormat="1" applyFont="1" applyBorder="1" applyAlignment="1">
      <alignment horizontal="center" vertical="center" wrapText="1"/>
    </xf>
    <xf numFmtId="0" fontId="2" fillId="0" borderId="56" xfId="1" applyFont="1" applyBorder="1" applyAlignment="1">
      <alignment horizontal="center" vertical="center" wrapText="1" shrinkToFit="1"/>
    </xf>
    <xf numFmtId="0" fontId="2" fillId="0" borderId="57" xfId="1" applyFont="1" applyBorder="1" applyAlignment="1">
      <alignment horizontal="center" vertical="center" wrapText="1" shrinkToFit="1"/>
    </xf>
    <xf numFmtId="0" fontId="2" fillId="0" borderId="58" xfId="1" applyFont="1" applyBorder="1" applyAlignment="1">
      <alignment horizontal="center" vertical="center" wrapText="1" shrinkToFit="1"/>
    </xf>
    <xf numFmtId="178" fontId="12" fillId="0" borderId="12" xfId="1" applyNumberFormat="1" applyFont="1" applyBorder="1" applyAlignment="1">
      <alignment horizontal="center" vertical="center" wrapText="1"/>
    </xf>
    <xf numFmtId="0" fontId="2" fillId="0" borderId="1" xfId="1" applyFont="1" applyBorder="1" applyAlignment="1">
      <alignment horizontal="center" vertical="center" shrinkToFit="1"/>
    </xf>
    <xf numFmtId="0" fontId="2" fillId="0" borderId="2" xfId="1" applyNumberFormat="1" applyFont="1" applyBorder="1" applyAlignment="1">
      <alignment horizontal="center" vertical="center" shrinkToFit="1"/>
    </xf>
    <xf numFmtId="0" fontId="2" fillId="0" borderId="17" xfId="1" applyNumberFormat="1" applyFont="1" applyBorder="1" applyAlignment="1">
      <alignment horizontal="center" vertical="center" shrinkToFit="1"/>
    </xf>
    <xf numFmtId="0" fontId="2" fillId="0" borderId="3" xfId="1" applyNumberFormat="1" applyFont="1" applyBorder="1" applyAlignment="1">
      <alignment horizontal="center" vertical="center" shrinkToFit="1"/>
    </xf>
    <xf numFmtId="0" fontId="2" fillId="0" borderId="2" xfId="1" applyFont="1" applyBorder="1" applyAlignment="1">
      <alignment horizontal="center" vertical="center"/>
    </xf>
    <xf numFmtId="0" fontId="2" fillId="0" borderId="3" xfId="1" applyFont="1" applyBorder="1" applyAlignment="1">
      <alignment horizontal="center" vertical="center"/>
    </xf>
    <xf numFmtId="9" fontId="8" fillId="0" borderId="5" xfId="6" quotePrefix="1" applyFont="1" applyFill="1" applyBorder="1" applyAlignment="1">
      <alignment horizontal="center" vertical="center"/>
    </xf>
    <xf numFmtId="9" fontId="8" fillId="0" borderId="18" xfId="6" quotePrefix="1" applyFont="1" applyFill="1" applyBorder="1" applyAlignment="1">
      <alignment horizontal="center" vertical="center"/>
    </xf>
    <xf numFmtId="9" fontId="8" fillId="0" borderId="6" xfId="6" quotePrefix="1" applyFont="1" applyFill="1" applyBorder="1" applyAlignment="1">
      <alignment horizontal="center" vertical="center"/>
    </xf>
    <xf numFmtId="9" fontId="8" fillId="0" borderId="9" xfId="6" quotePrefix="1" applyFont="1" applyFill="1" applyBorder="1" applyAlignment="1">
      <alignment horizontal="center" vertical="center"/>
    </xf>
    <xf numFmtId="9" fontId="8" fillId="0" borderId="19" xfId="6" quotePrefix="1" applyFont="1" applyFill="1" applyBorder="1" applyAlignment="1">
      <alignment horizontal="center" vertical="center"/>
    </xf>
    <xf numFmtId="9" fontId="8" fillId="0" borderId="10" xfId="6" quotePrefix="1" applyFont="1" applyFill="1" applyBorder="1" applyAlignment="1">
      <alignment horizontal="center" vertical="center"/>
    </xf>
    <xf numFmtId="9" fontId="8" fillId="0" borderId="15" xfId="6" quotePrefix="1" applyFont="1" applyFill="1" applyBorder="1" applyAlignment="1">
      <alignment horizontal="center" vertical="center"/>
    </xf>
    <xf numFmtId="9" fontId="8" fillId="0" borderId="20" xfId="6" quotePrefix="1" applyFont="1" applyFill="1" applyBorder="1" applyAlignment="1">
      <alignment horizontal="center" vertical="center"/>
    </xf>
    <xf numFmtId="9" fontId="8" fillId="0" borderId="16" xfId="6" quotePrefix="1" applyFont="1" applyFill="1" applyBorder="1" applyAlignment="1">
      <alignment horizontal="center" vertical="center"/>
    </xf>
    <xf numFmtId="0" fontId="9" fillId="0" borderId="4"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2" xfId="1" applyFont="1" applyBorder="1" applyAlignment="1">
      <alignment horizontal="center" vertical="center" wrapText="1"/>
    </xf>
  </cellXfs>
  <cellStyles count="7">
    <cellStyle name="パーセント" xfId="6" builtinId="5"/>
    <cellStyle name="標準" xfId="0" builtinId="0"/>
    <cellStyle name="標準 2" xfId="1" xr:uid="{00000000-0005-0000-0000-000003000000}"/>
    <cellStyle name="標準 2 2" xfId="4" xr:uid="{00000000-0005-0000-0000-000004000000}"/>
    <cellStyle name="標準 3" xfId="2" xr:uid="{00000000-0005-0000-0000-000005000000}"/>
    <cellStyle name="標準 4" xfId="3" xr:uid="{00000000-0005-0000-0000-000006000000}"/>
    <cellStyle name="標準 5" xfId="5" xr:uid="{00000000-0005-0000-0000-000007000000}"/>
  </cellStyles>
  <dxfs count="0"/>
  <tableStyles count="0" defaultTableStyle="TableStyleMedium2" defaultPivotStyle="PivotStyleLight16"/>
  <colors>
    <mruColors>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2</xdr:row>
      <xdr:rowOff>0</xdr:rowOff>
    </xdr:from>
    <xdr:to>
      <xdr:col>28</xdr:col>
      <xdr:colOff>1</xdr:colOff>
      <xdr:row>7</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9848850" y="7429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xdr:row>
      <xdr:rowOff>0</xdr:rowOff>
    </xdr:from>
    <xdr:to>
      <xdr:col>28</xdr:col>
      <xdr:colOff>1</xdr:colOff>
      <xdr:row>12</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9848850" y="19812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9848850" y="32194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9848850" y="44577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xdr:row>
      <xdr:rowOff>0</xdr:rowOff>
    </xdr:from>
    <xdr:to>
      <xdr:col>28</xdr:col>
      <xdr:colOff>1</xdr:colOff>
      <xdr:row>12</xdr:row>
      <xdr:rowOff>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8146676" y="739588"/>
          <a:ext cx="1" cy="123264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8146676" y="1972235"/>
          <a:ext cx="1" cy="123264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8146676" y="1972235"/>
          <a:ext cx="1" cy="123264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8146676" y="3204882"/>
          <a:ext cx="1" cy="123264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flipH="1">
          <a:off x="8146676" y="3204882"/>
          <a:ext cx="1" cy="123264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H="1">
          <a:off x="8146676" y="3204882"/>
          <a:ext cx="1" cy="123264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2</xdr:row>
      <xdr:rowOff>0</xdr:rowOff>
    </xdr:from>
    <xdr:to>
      <xdr:col>28</xdr:col>
      <xdr:colOff>1</xdr:colOff>
      <xdr:row>7</xdr:row>
      <xdr:rowOff>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H="1">
          <a:off x="8191500" y="495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xdr:row>
      <xdr:rowOff>0</xdr:rowOff>
    </xdr:from>
    <xdr:to>
      <xdr:col>28</xdr:col>
      <xdr:colOff>1</xdr:colOff>
      <xdr:row>12</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xdr:row>
      <xdr:rowOff>0</xdr:rowOff>
    </xdr:from>
    <xdr:to>
      <xdr:col>28</xdr:col>
      <xdr:colOff>1</xdr:colOff>
      <xdr:row>12</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0</xdr:colOff>
      <xdr:row>2</xdr:row>
      <xdr:rowOff>0</xdr:rowOff>
    </xdr:from>
    <xdr:to>
      <xdr:col>34</xdr:col>
      <xdr:colOff>1</xdr:colOff>
      <xdr:row>7</xdr:row>
      <xdr:rowOff>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flipH="1">
          <a:off x="8191500" y="495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xdr:row>
      <xdr:rowOff>0</xdr:rowOff>
    </xdr:from>
    <xdr:to>
      <xdr:col>34</xdr:col>
      <xdr:colOff>1</xdr:colOff>
      <xdr:row>12</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12</xdr:row>
      <xdr:rowOff>0</xdr:rowOff>
    </xdr:from>
    <xdr:to>
      <xdr:col>34</xdr:col>
      <xdr:colOff>1</xdr:colOff>
      <xdr:row>17</xdr:row>
      <xdr:rowOff>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xdr:row>
      <xdr:rowOff>0</xdr:rowOff>
    </xdr:from>
    <xdr:to>
      <xdr:col>34</xdr:col>
      <xdr:colOff>1</xdr:colOff>
      <xdr:row>22</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xdr:row>
      <xdr:rowOff>0</xdr:rowOff>
    </xdr:from>
    <xdr:to>
      <xdr:col>34</xdr:col>
      <xdr:colOff>1</xdr:colOff>
      <xdr:row>12</xdr:row>
      <xdr:rowOff>0</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12</xdr:row>
      <xdr:rowOff>0</xdr:rowOff>
    </xdr:from>
    <xdr:to>
      <xdr:col>34</xdr:col>
      <xdr:colOff>1</xdr:colOff>
      <xdr:row>17</xdr:row>
      <xdr:rowOff>0</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12</xdr:row>
      <xdr:rowOff>0</xdr:rowOff>
    </xdr:from>
    <xdr:to>
      <xdr:col>34</xdr:col>
      <xdr:colOff>1</xdr:colOff>
      <xdr:row>17</xdr:row>
      <xdr:rowOff>0</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xdr:row>
      <xdr:rowOff>0</xdr:rowOff>
    </xdr:from>
    <xdr:to>
      <xdr:col>34</xdr:col>
      <xdr:colOff>1</xdr:colOff>
      <xdr:row>22</xdr:row>
      <xdr:rowOff>0</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xdr:row>
      <xdr:rowOff>0</xdr:rowOff>
    </xdr:from>
    <xdr:to>
      <xdr:col>34</xdr:col>
      <xdr:colOff>1</xdr:colOff>
      <xdr:row>22</xdr:row>
      <xdr:rowOff>0</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xdr:row>
      <xdr:rowOff>0</xdr:rowOff>
    </xdr:from>
    <xdr:to>
      <xdr:col>34</xdr:col>
      <xdr:colOff>1</xdr:colOff>
      <xdr:row>22</xdr:row>
      <xdr:rowOff>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34</xdr:col>
      <xdr:colOff>1</xdr:colOff>
      <xdr:row>27</xdr:row>
      <xdr:rowOff>0</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flipH="1">
          <a:off x="984885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34</xdr:col>
      <xdr:colOff>1</xdr:colOff>
      <xdr:row>27</xdr:row>
      <xdr:rowOff>0</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flipH="1">
          <a:off x="984885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34</xdr:col>
      <xdr:colOff>1</xdr:colOff>
      <xdr:row>27</xdr:row>
      <xdr:rowOff>0</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flipH="1">
          <a:off x="984885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34</xdr:col>
      <xdr:colOff>1</xdr:colOff>
      <xdr:row>27</xdr:row>
      <xdr:rowOff>0</xdr:rowOff>
    </xdr:to>
    <xdr:cxnSp macro="">
      <xdr:nvCxnSpPr>
        <xdr:cNvPr id="15" name="直線コネクタ 14">
          <a:extLst>
            <a:ext uri="{FF2B5EF4-FFF2-40B4-BE49-F238E27FC236}">
              <a16:creationId xmlns:a16="http://schemas.microsoft.com/office/drawing/2014/main" id="{00000000-0008-0000-0200-00000F000000}"/>
            </a:ext>
          </a:extLst>
        </xdr:cNvPr>
        <xdr:cNvCxnSpPr/>
      </xdr:nvCxnSpPr>
      <xdr:spPr>
        <a:xfrm flipH="1">
          <a:off x="984885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2</xdr:row>
      <xdr:rowOff>0</xdr:rowOff>
    </xdr:from>
    <xdr:to>
      <xdr:col>28</xdr:col>
      <xdr:colOff>1</xdr:colOff>
      <xdr:row>7</xdr:row>
      <xdr:rowOff>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flipH="1">
          <a:off x="8191500" y="495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xdr:row>
      <xdr:rowOff>0</xdr:rowOff>
    </xdr:from>
    <xdr:to>
      <xdr:col>28</xdr:col>
      <xdr:colOff>1</xdr:colOff>
      <xdr:row>12</xdr:row>
      <xdr:rowOff>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xdr:row>
      <xdr:rowOff>0</xdr:rowOff>
    </xdr:from>
    <xdr:to>
      <xdr:col>28</xdr:col>
      <xdr:colOff>1</xdr:colOff>
      <xdr:row>12</xdr:row>
      <xdr:rowOff>0</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0</xdr:colOff>
      <xdr:row>2</xdr:row>
      <xdr:rowOff>0</xdr:rowOff>
    </xdr:from>
    <xdr:to>
      <xdr:col>34</xdr:col>
      <xdr:colOff>1</xdr:colOff>
      <xdr:row>7</xdr:row>
      <xdr:rowOff>0</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flipH="1">
          <a:off x="8191500" y="495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xdr:row>
      <xdr:rowOff>0</xdr:rowOff>
    </xdr:from>
    <xdr:to>
      <xdr:col>34</xdr:col>
      <xdr:colOff>1</xdr:colOff>
      <xdr:row>12</xdr:row>
      <xdr:rowOff>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12</xdr:row>
      <xdr:rowOff>0</xdr:rowOff>
    </xdr:from>
    <xdr:to>
      <xdr:col>34</xdr:col>
      <xdr:colOff>1</xdr:colOff>
      <xdr:row>17</xdr:row>
      <xdr:rowOff>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xdr:row>
      <xdr:rowOff>0</xdr:rowOff>
    </xdr:from>
    <xdr:to>
      <xdr:col>34</xdr:col>
      <xdr:colOff>1</xdr:colOff>
      <xdr:row>22</xdr:row>
      <xdr:rowOff>0</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xdr:row>
      <xdr:rowOff>0</xdr:rowOff>
    </xdr:from>
    <xdr:to>
      <xdr:col>34</xdr:col>
      <xdr:colOff>1</xdr:colOff>
      <xdr:row>12</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12</xdr:row>
      <xdr:rowOff>0</xdr:rowOff>
    </xdr:from>
    <xdr:to>
      <xdr:col>34</xdr:col>
      <xdr:colOff>1</xdr:colOff>
      <xdr:row>17</xdr:row>
      <xdr:rowOff>0</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12</xdr:row>
      <xdr:rowOff>0</xdr:rowOff>
    </xdr:from>
    <xdr:to>
      <xdr:col>34</xdr:col>
      <xdr:colOff>1</xdr:colOff>
      <xdr:row>17</xdr:row>
      <xdr:rowOff>0</xdr:rowOff>
    </xdr:to>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xdr:row>
      <xdr:rowOff>0</xdr:rowOff>
    </xdr:from>
    <xdr:to>
      <xdr:col>34</xdr:col>
      <xdr:colOff>1</xdr:colOff>
      <xdr:row>22</xdr:row>
      <xdr:rowOff>0</xdr:rowOff>
    </xdr:to>
    <xdr:cxnSp macro="">
      <xdr:nvCxnSpPr>
        <xdr:cNvPr id="9" name="直線コネクタ 8">
          <a:extLst>
            <a:ext uri="{FF2B5EF4-FFF2-40B4-BE49-F238E27FC236}">
              <a16:creationId xmlns:a16="http://schemas.microsoft.com/office/drawing/2014/main" id="{00000000-0008-0000-0400-000009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xdr:row>
      <xdr:rowOff>0</xdr:rowOff>
    </xdr:from>
    <xdr:to>
      <xdr:col>34</xdr:col>
      <xdr:colOff>1</xdr:colOff>
      <xdr:row>22</xdr:row>
      <xdr:rowOff>0</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xdr:row>
      <xdr:rowOff>0</xdr:rowOff>
    </xdr:from>
    <xdr:to>
      <xdr:col>34</xdr:col>
      <xdr:colOff>1</xdr:colOff>
      <xdr:row>22</xdr:row>
      <xdr:rowOff>0</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34</xdr:col>
      <xdr:colOff>1</xdr:colOff>
      <xdr:row>27</xdr:row>
      <xdr:rowOff>0</xdr:rowOff>
    </xdr:to>
    <xdr:cxnSp macro="">
      <xdr:nvCxnSpPr>
        <xdr:cNvPr id="12" name="直線コネクタ 11">
          <a:extLst>
            <a:ext uri="{FF2B5EF4-FFF2-40B4-BE49-F238E27FC236}">
              <a16:creationId xmlns:a16="http://schemas.microsoft.com/office/drawing/2014/main" id="{00000000-0008-0000-0400-00000C000000}"/>
            </a:ext>
          </a:extLst>
        </xdr:cNvPr>
        <xdr:cNvCxnSpPr/>
      </xdr:nvCxnSpPr>
      <xdr:spPr>
        <a:xfrm flipH="1">
          <a:off x="9848850" y="5448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34</xdr:col>
      <xdr:colOff>1</xdr:colOff>
      <xdr:row>27</xdr:row>
      <xdr:rowOff>0</xdr:rowOff>
    </xdr:to>
    <xdr:cxnSp macro="">
      <xdr:nvCxnSpPr>
        <xdr:cNvPr id="13" name="直線コネクタ 12">
          <a:extLst>
            <a:ext uri="{FF2B5EF4-FFF2-40B4-BE49-F238E27FC236}">
              <a16:creationId xmlns:a16="http://schemas.microsoft.com/office/drawing/2014/main" id="{00000000-0008-0000-0400-00000D000000}"/>
            </a:ext>
          </a:extLst>
        </xdr:cNvPr>
        <xdr:cNvCxnSpPr/>
      </xdr:nvCxnSpPr>
      <xdr:spPr>
        <a:xfrm flipH="1">
          <a:off x="9848850" y="5448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34</xdr:col>
      <xdr:colOff>1</xdr:colOff>
      <xdr:row>27</xdr:row>
      <xdr:rowOff>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flipH="1">
          <a:off x="9848850" y="5448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34</xdr:col>
      <xdr:colOff>1</xdr:colOff>
      <xdr:row>27</xdr:row>
      <xdr:rowOff>0</xdr:rowOff>
    </xdr:to>
    <xdr:cxnSp macro="">
      <xdr:nvCxnSpPr>
        <xdr:cNvPr id="15" name="直線コネクタ 14">
          <a:extLst>
            <a:ext uri="{FF2B5EF4-FFF2-40B4-BE49-F238E27FC236}">
              <a16:creationId xmlns:a16="http://schemas.microsoft.com/office/drawing/2014/main" id="{00000000-0008-0000-0400-00000F000000}"/>
            </a:ext>
          </a:extLst>
        </xdr:cNvPr>
        <xdr:cNvCxnSpPr/>
      </xdr:nvCxnSpPr>
      <xdr:spPr>
        <a:xfrm flipH="1">
          <a:off x="9848850" y="5448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0</xdr:colOff>
      <xdr:row>2</xdr:row>
      <xdr:rowOff>0</xdr:rowOff>
    </xdr:from>
    <xdr:to>
      <xdr:col>34</xdr:col>
      <xdr:colOff>1</xdr:colOff>
      <xdr:row>7</xdr:row>
      <xdr:rowOff>0</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flipH="1">
          <a:off x="8191500" y="495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xdr:row>
      <xdr:rowOff>0</xdr:rowOff>
    </xdr:from>
    <xdr:to>
      <xdr:col>34</xdr:col>
      <xdr:colOff>1</xdr:colOff>
      <xdr:row>12</xdr:row>
      <xdr:rowOff>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12</xdr:row>
      <xdr:rowOff>0</xdr:rowOff>
    </xdr:from>
    <xdr:to>
      <xdr:col>34</xdr:col>
      <xdr:colOff>1</xdr:colOff>
      <xdr:row>17</xdr:row>
      <xdr:rowOff>0</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xdr:row>
      <xdr:rowOff>0</xdr:rowOff>
    </xdr:from>
    <xdr:to>
      <xdr:col>34</xdr:col>
      <xdr:colOff>1</xdr:colOff>
      <xdr:row>22</xdr:row>
      <xdr:rowOff>0</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xdr:row>
      <xdr:rowOff>0</xdr:rowOff>
    </xdr:from>
    <xdr:to>
      <xdr:col>34</xdr:col>
      <xdr:colOff>1</xdr:colOff>
      <xdr:row>12</xdr:row>
      <xdr:rowOff>0</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12</xdr:row>
      <xdr:rowOff>0</xdr:rowOff>
    </xdr:from>
    <xdr:to>
      <xdr:col>34</xdr:col>
      <xdr:colOff>1</xdr:colOff>
      <xdr:row>17</xdr:row>
      <xdr:rowOff>0</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12</xdr:row>
      <xdr:rowOff>0</xdr:rowOff>
    </xdr:from>
    <xdr:to>
      <xdr:col>34</xdr:col>
      <xdr:colOff>1</xdr:colOff>
      <xdr:row>17</xdr:row>
      <xdr:rowOff>0</xdr:rowOff>
    </xdr:to>
    <xdr:cxnSp macro="">
      <xdr:nvCxnSpPr>
        <xdr:cNvPr id="8" name="直線コネクタ 7">
          <a:extLst>
            <a:ext uri="{FF2B5EF4-FFF2-40B4-BE49-F238E27FC236}">
              <a16:creationId xmlns:a16="http://schemas.microsoft.com/office/drawing/2014/main" id="{00000000-0008-0000-0500-000008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xdr:row>
      <xdr:rowOff>0</xdr:rowOff>
    </xdr:from>
    <xdr:to>
      <xdr:col>34</xdr:col>
      <xdr:colOff>1</xdr:colOff>
      <xdr:row>22</xdr:row>
      <xdr:rowOff>0</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xdr:row>
      <xdr:rowOff>0</xdr:rowOff>
    </xdr:from>
    <xdr:to>
      <xdr:col>34</xdr:col>
      <xdr:colOff>1</xdr:colOff>
      <xdr:row>22</xdr:row>
      <xdr:rowOff>0</xdr:rowOff>
    </xdr:to>
    <xdr:cxnSp macro="">
      <xdr:nvCxnSpPr>
        <xdr:cNvPr id="10" name="直線コネクタ 9">
          <a:extLst>
            <a:ext uri="{FF2B5EF4-FFF2-40B4-BE49-F238E27FC236}">
              <a16:creationId xmlns:a16="http://schemas.microsoft.com/office/drawing/2014/main" id="{00000000-0008-0000-0500-00000A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xdr:row>
      <xdr:rowOff>0</xdr:rowOff>
    </xdr:from>
    <xdr:to>
      <xdr:col>34</xdr:col>
      <xdr:colOff>1</xdr:colOff>
      <xdr:row>22</xdr:row>
      <xdr:rowOff>0</xdr:rowOff>
    </xdr:to>
    <xdr:cxnSp macro="">
      <xdr:nvCxnSpPr>
        <xdr:cNvPr id="11" name="直線コネクタ 10">
          <a:extLst>
            <a:ext uri="{FF2B5EF4-FFF2-40B4-BE49-F238E27FC236}">
              <a16:creationId xmlns:a16="http://schemas.microsoft.com/office/drawing/2014/main" id="{00000000-0008-0000-0500-00000B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34</xdr:col>
      <xdr:colOff>1</xdr:colOff>
      <xdr:row>27</xdr:row>
      <xdr:rowOff>0</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flipH="1">
          <a:off x="12877800" y="5448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34</xdr:col>
      <xdr:colOff>1</xdr:colOff>
      <xdr:row>27</xdr:row>
      <xdr:rowOff>0</xdr:rowOff>
    </xdr:to>
    <xdr:cxnSp macro="">
      <xdr:nvCxnSpPr>
        <xdr:cNvPr id="13" name="直線コネクタ 12">
          <a:extLst>
            <a:ext uri="{FF2B5EF4-FFF2-40B4-BE49-F238E27FC236}">
              <a16:creationId xmlns:a16="http://schemas.microsoft.com/office/drawing/2014/main" id="{00000000-0008-0000-0500-00000D000000}"/>
            </a:ext>
          </a:extLst>
        </xdr:cNvPr>
        <xdr:cNvCxnSpPr/>
      </xdr:nvCxnSpPr>
      <xdr:spPr>
        <a:xfrm flipH="1">
          <a:off x="12877800" y="5448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34</xdr:col>
      <xdr:colOff>1</xdr:colOff>
      <xdr:row>27</xdr:row>
      <xdr:rowOff>0</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flipH="1">
          <a:off x="12877800" y="5448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xdr:row>
      <xdr:rowOff>0</xdr:rowOff>
    </xdr:from>
    <xdr:to>
      <xdr:col>34</xdr:col>
      <xdr:colOff>1</xdr:colOff>
      <xdr:row>27</xdr:row>
      <xdr:rowOff>0</xdr:rowOff>
    </xdr:to>
    <xdr:cxnSp macro="">
      <xdr:nvCxnSpPr>
        <xdr:cNvPr id="15" name="直線コネクタ 14">
          <a:extLst>
            <a:ext uri="{FF2B5EF4-FFF2-40B4-BE49-F238E27FC236}">
              <a16:creationId xmlns:a16="http://schemas.microsoft.com/office/drawing/2014/main" id="{00000000-0008-0000-0500-00000F000000}"/>
            </a:ext>
          </a:extLst>
        </xdr:cNvPr>
        <xdr:cNvCxnSpPr/>
      </xdr:nvCxnSpPr>
      <xdr:spPr>
        <a:xfrm flipH="1">
          <a:off x="12877800" y="5448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2</xdr:row>
      <xdr:rowOff>0</xdr:rowOff>
    </xdr:from>
    <xdr:to>
      <xdr:col>28</xdr:col>
      <xdr:colOff>1</xdr:colOff>
      <xdr:row>7</xdr:row>
      <xdr:rowOff>0</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flipH="1">
          <a:off x="8191500" y="495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xdr:row>
      <xdr:rowOff>0</xdr:rowOff>
    </xdr:from>
    <xdr:to>
      <xdr:col>28</xdr:col>
      <xdr:colOff>1</xdr:colOff>
      <xdr:row>12</xdr:row>
      <xdr:rowOff>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5" name="直線コネクタ 4">
          <a:extLst>
            <a:ext uri="{FF2B5EF4-FFF2-40B4-BE49-F238E27FC236}">
              <a16:creationId xmlns:a16="http://schemas.microsoft.com/office/drawing/2014/main" id="{00000000-0008-0000-0800-000005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xdr:row>
      <xdr:rowOff>0</xdr:rowOff>
    </xdr:from>
    <xdr:to>
      <xdr:col>28</xdr:col>
      <xdr:colOff>1</xdr:colOff>
      <xdr:row>12</xdr:row>
      <xdr:rowOff>0</xdr:rowOff>
    </xdr:to>
    <xdr:cxnSp macro="">
      <xdr:nvCxnSpPr>
        <xdr:cNvPr id="6" name="直線コネクタ 5">
          <a:extLst>
            <a:ext uri="{FF2B5EF4-FFF2-40B4-BE49-F238E27FC236}">
              <a16:creationId xmlns:a16="http://schemas.microsoft.com/office/drawing/2014/main" id="{00000000-0008-0000-0800-000006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7" name="直線コネクタ 6">
          <a:extLst>
            <a:ext uri="{FF2B5EF4-FFF2-40B4-BE49-F238E27FC236}">
              <a16:creationId xmlns:a16="http://schemas.microsoft.com/office/drawing/2014/main" id="{00000000-0008-0000-0800-000007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8" name="直線コネクタ 7">
          <a:extLst>
            <a:ext uri="{FF2B5EF4-FFF2-40B4-BE49-F238E27FC236}">
              <a16:creationId xmlns:a16="http://schemas.microsoft.com/office/drawing/2014/main" id="{00000000-0008-0000-0800-000008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9" name="直線コネクタ 8">
          <a:extLst>
            <a:ext uri="{FF2B5EF4-FFF2-40B4-BE49-F238E27FC236}">
              <a16:creationId xmlns:a16="http://schemas.microsoft.com/office/drawing/2014/main" id="{00000000-0008-0000-0800-000009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10" name="直線コネクタ 9">
          <a:extLst>
            <a:ext uri="{FF2B5EF4-FFF2-40B4-BE49-F238E27FC236}">
              <a16:creationId xmlns:a16="http://schemas.microsoft.com/office/drawing/2014/main" id="{00000000-0008-0000-0800-00000A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11" name="直線コネクタ 10">
          <a:extLst>
            <a:ext uri="{FF2B5EF4-FFF2-40B4-BE49-F238E27FC236}">
              <a16:creationId xmlns:a16="http://schemas.microsoft.com/office/drawing/2014/main" id="{00000000-0008-0000-0800-00000B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0</xdr:colOff>
      <xdr:row>2</xdr:row>
      <xdr:rowOff>0</xdr:rowOff>
    </xdr:from>
    <xdr:to>
      <xdr:col>28</xdr:col>
      <xdr:colOff>1</xdr:colOff>
      <xdr:row>7</xdr:row>
      <xdr:rowOff>0</xdr:rowOff>
    </xdr:to>
    <xdr:cxnSp macro="">
      <xdr:nvCxnSpPr>
        <xdr:cNvPr id="2" name="直線コネクタ 1">
          <a:extLst>
            <a:ext uri="{FF2B5EF4-FFF2-40B4-BE49-F238E27FC236}">
              <a16:creationId xmlns:a16="http://schemas.microsoft.com/office/drawing/2014/main" id="{00000000-0008-0000-0900-000002000000}"/>
            </a:ext>
          </a:extLst>
        </xdr:cNvPr>
        <xdr:cNvCxnSpPr/>
      </xdr:nvCxnSpPr>
      <xdr:spPr>
        <a:xfrm flipH="1">
          <a:off x="8191500" y="4953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xdr:row>
      <xdr:rowOff>0</xdr:rowOff>
    </xdr:from>
    <xdr:to>
      <xdr:col>28</xdr:col>
      <xdr:colOff>1</xdr:colOff>
      <xdr:row>12</xdr:row>
      <xdr:rowOff>0</xdr:rowOff>
    </xdr:to>
    <xdr:cxnSp macro="">
      <xdr:nvCxnSpPr>
        <xdr:cNvPr id="3" name="直線コネクタ 2">
          <a:extLst>
            <a:ext uri="{FF2B5EF4-FFF2-40B4-BE49-F238E27FC236}">
              <a16:creationId xmlns:a16="http://schemas.microsoft.com/office/drawing/2014/main" id="{00000000-0008-0000-0900-000003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4" name="直線コネクタ 3">
          <a:extLst>
            <a:ext uri="{FF2B5EF4-FFF2-40B4-BE49-F238E27FC236}">
              <a16:creationId xmlns:a16="http://schemas.microsoft.com/office/drawing/2014/main" id="{00000000-0008-0000-0900-000004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xdr:row>
      <xdr:rowOff>0</xdr:rowOff>
    </xdr:from>
    <xdr:to>
      <xdr:col>28</xdr:col>
      <xdr:colOff>1</xdr:colOff>
      <xdr:row>12</xdr:row>
      <xdr:rowOff>0</xdr:rowOff>
    </xdr:to>
    <xdr:cxnSp macro="">
      <xdr:nvCxnSpPr>
        <xdr:cNvPr id="6" name="直線コネクタ 5">
          <a:extLst>
            <a:ext uri="{FF2B5EF4-FFF2-40B4-BE49-F238E27FC236}">
              <a16:creationId xmlns:a16="http://schemas.microsoft.com/office/drawing/2014/main" id="{00000000-0008-0000-0900-000006000000}"/>
            </a:ext>
          </a:extLst>
        </xdr:cNvPr>
        <xdr:cNvCxnSpPr/>
      </xdr:nvCxnSpPr>
      <xdr:spPr>
        <a:xfrm flipH="1">
          <a:off x="8191500" y="17335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7" name="直線コネクタ 6">
          <a:extLst>
            <a:ext uri="{FF2B5EF4-FFF2-40B4-BE49-F238E27FC236}">
              <a16:creationId xmlns:a16="http://schemas.microsoft.com/office/drawing/2014/main" id="{00000000-0008-0000-0900-000007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xdr:row>
      <xdr:rowOff>0</xdr:rowOff>
    </xdr:from>
    <xdr:to>
      <xdr:col>28</xdr:col>
      <xdr:colOff>1</xdr:colOff>
      <xdr:row>17</xdr:row>
      <xdr:rowOff>0</xdr:rowOff>
    </xdr:to>
    <xdr:cxnSp macro="">
      <xdr:nvCxnSpPr>
        <xdr:cNvPr id="8" name="直線コネクタ 7">
          <a:extLst>
            <a:ext uri="{FF2B5EF4-FFF2-40B4-BE49-F238E27FC236}">
              <a16:creationId xmlns:a16="http://schemas.microsoft.com/office/drawing/2014/main" id="{00000000-0008-0000-0900-000008000000}"/>
            </a:ext>
          </a:extLst>
        </xdr:cNvPr>
        <xdr:cNvCxnSpPr/>
      </xdr:nvCxnSpPr>
      <xdr:spPr>
        <a:xfrm flipH="1">
          <a:off x="8191500" y="297180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9" name="直線コネクタ 8">
          <a:extLst>
            <a:ext uri="{FF2B5EF4-FFF2-40B4-BE49-F238E27FC236}">
              <a16:creationId xmlns:a16="http://schemas.microsoft.com/office/drawing/2014/main" id="{00000000-0008-0000-0900-000009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10" name="直線コネクタ 9">
          <a:extLst>
            <a:ext uri="{FF2B5EF4-FFF2-40B4-BE49-F238E27FC236}">
              <a16:creationId xmlns:a16="http://schemas.microsoft.com/office/drawing/2014/main" id="{00000000-0008-0000-0900-00000A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xdr:row>
      <xdr:rowOff>0</xdr:rowOff>
    </xdr:from>
    <xdr:to>
      <xdr:col>28</xdr:col>
      <xdr:colOff>1</xdr:colOff>
      <xdr:row>22</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flipH="1">
          <a:off x="8191500" y="4210050"/>
          <a:ext cx="1" cy="1238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AG30"/>
  <sheetViews>
    <sheetView tabSelected="1" topLeftCell="B1" zoomScale="65" zoomScaleNormal="65" workbookViewId="0">
      <selection activeCell="D1" sqref="D1"/>
    </sheetView>
  </sheetViews>
  <sheetFormatPr defaultRowHeight="20.100000000000001" customHeight="1" x14ac:dyDescent="0.2"/>
  <cols>
    <col min="1" max="2" width="1.6640625" style="2" customWidth="1"/>
    <col min="3" max="3" width="4.6640625" style="2" customWidth="1"/>
    <col min="4" max="4" width="12.6640625" style="2" customWidth="1"/>
    <col min="5" max="5" width="4.6640625" style="2" customWidth="1"/>
    <col min="6" max="6" width="2.6640625" style="2" customWidth="1"/>
    <col min="7" max="7" width="4.6640625" style="2" customWidth="1"/>
    <col min="8" max="8" width="2.6640625" style="2" customWidth="1"/>
    <col min="9" max="9" width="4.6640625" style="2" customWidth="1"/>
    <col min="10" max="10" width="2.6640625" style="2" customWidth="1"/>
    <col min="11" max="11" width="4.6640625" style="2" customWidth="1"/>
    <col min="12" max="12" width="2.6640625" style="2" customWidth="1"/>
    <col min="13" max="13" width="4.6640625" style="2" customWidth="1"/>
    <col min="14" max="14" width="2.6640625" style="2" customWidth="1"/>
    <col min="15" max="15" width="4.6640625" style="2" customWidth="1"/>
    <col min="16" max="16" width="2.6640625" style="2" customWidth="1"/>
    <col min="17" max="17" width="4.6640625" style="2" customWidth="1"/>
    <col min="18" max="18" width="2.6640625" style="2" customWidth="1"/>
    <col min="19" max="19" width="4.6640625" style="2" customWidth="1"/>
    <col min="20" max="20" width="2.6640625" style="2" customWidth="1"/>
    <col min="21" max="21" width="4.6640625" style="2" customWidth="1"/>
    <col min="22" max="22" width="2.6640625" style="2" customWidth="1"/>
    <col min="23" max="23" width="4.6640625" style="2" customWidth="1"/>
    <col min="24" max="24" width="2.6640625" style="2" customWidth="1"/>
    <col min="25" max="25" width="4.6640625" style="2" customWidth="1"/>
    <col min="26" max="26" width="2.6640625" style="2" customWidth="1"/>
    <col min="27" max="27" width="4.6640625" style="2" customWidth="1"/>
    <col min="28" max="28" width="2.6640625" style="2" customWidth="1"/>
    <col min="29" max="30" width="10.6640625" style="2" customWidth="1"/>
    <col min="31" max="31" width="20.6640625" style="2" customWidth="1"/>
    <col min="32" max="32" width="1.6640625" style="2" customWidth="1"/>
    <col min="33" max="273" width="9" style="2"/>
    <col min="274" max="275" width="1.6640625" style="2" customWidth="1"/>
    <col min="276" max="276" width="4.6640625" style="2" customWidth="1"/>
    <col min="277" max="277" width="24.6640625" style="2" customWidth="1"/>
    <col min="278" max="278" width="4.6640625" style="2" customWidth="1"/>
    <col min="279" max="279" width="14.6640625" style="2" customWidth="1"/>
    <col min="280" max="280" width="4.6640625" style="2" customWidth="1"/>
    <col min="281" max="281" width="14.6640625" style="2" customWidth="1"/>
    <col min="282" max="282" width="4.6640625" style="2" customWidth="1"/>
    <col min="283" max="283" width="14.6640625" style="2" customWidth="1"/>
    <col min="284" max="284" width="4.6640625" style="2" customWidth="1"/>
    <col min="285" max="285" width="14.6640625" style="2" customWidth="1"/>
    <col min="286" max="286" width="20.6640625" style="2" customWidth="1"/>
    <col min="287" max="287" width="16.6640625" style="2" customWidth="1"/>
    <col min="288" max="288" width="1.6640625" style="2" customWidth="1"/>
    <col min="289" max="529" width="9" style="2"/>
    <col min="530" max="531" width="1.6640625" style="2" customWidth="1"/>
    <col min="532" max="532" width="4.6640625" style="2" customWidth="1"/>
    <col min="533" max="533" width="24.6640625" style="2" customWidth="1"/>
    <col min="534" max="534" width="4.6640625" style="2" customWidth="1"/>
    <col min="535" max="535" width="14.6640625" style="2" customWidth="1"/>
    <col min="536" max="536" width="4.6640625" style="2" customWidth="1"/>
    <col min="537" max="537" width="14.6640625" style="2" customWidth="1"/>
    <col min="538" max="538" width="4.6640625" style="2" customWidth="1"/>
    <col min="539" max="539" width="14.6640625" style="2" customWidth="1"/>
    <col min="540" max="540" width="4.6640625" style="2" customWidth="1"/>
    <col min="541" max="541" width="14.6640625" style="2" customWidth="1"/>
    <col min="542" max="542" width="20.6640625" style="2" customWidth="1"/>
    <col min="543" max="543" width="16.6640625" style="2" customWidth="1"/>
    <col min="544" max="544" width="1.6640625" style="2" customWidth="1"/>
    <col min="545" max="785" width="9" style="2"/>
    <col min="786" max="787" width="1.6640625" style="2" customWidth="1"/>
    <col min="788" max="788" width="4.6640625" style="2" customWidth="1"/>
    <col min="789" max="789" width="24.6640625" style="2" customWidth="1"/>
    <col min="790" max="790" width="4.6640625" style="2" customWidth="1"/>
    <col min="791" max="791" width="14.6640625" style="2" customWidth="1"/>
    <col min="792" max="792" width="4.6640625" style="2" customWidth="1"/>
    <col min="793" max="793" width="14.6640625" style="2" customWidth="1"/>
    <col min="794" max="794" width="4.6640625" style="2" customWidth="1"/>
    <col min="795" max="795" width="14.6640625" style="2" customWidth="1"/>
    <col min="796" max="796" width="4.6640625" style="2" customWidth="1"/>
    <col min="797" max="797" width="14.6640625" style="2" customWidth="1"/>
    <col min="798" max="798" width="20.6640625" style="2" customWidth="1"/>
    <col min="799" max="799" width="16.6640625" style="2" customWidth="1"/>
    <col min="800" max="800" width="1.6640625" style="2" customWidth="1"/>
    <col min="801" max="1041" width="9" style="2"/>
    <col min="1042" max="1043" width="1.6640625" style="2" customWidth="1"/>
    <col min="1044" max="1044" width="4.6640625" style="2" customWidth="1"/>
    <col min="1045" max="1045" width="24.6640625" style="2" customWidth="1"/>
    <col min="1046" max="1046" width="4.6640625" style="2" customWidth="1"/>
    <col min="1047" max="1047" width="14.6640625" style="2" customWidth="1"/>
    <col min="1048" max="1048" width="4.6640625" style="2" customWidth="1"/>
    <col min="1049" max="1049" width="14.6640625" style="2" customWidth="1"/>
    <col min="1050" max="1050" width="4.6640625" style="2" customWidth="1"/>
    <col min="1051" max="1051" width="14.6640625" style="2" customWidth="1"/>
    <col min="1052" max="1052" width="4.6640625" style="2" customWidth="1"/>
    <col min="1053" max="1053" width="14.6640625" style="2" customWidth="1"/>
    <col min="1054" max="1054" width="20.6640625" style="2" customWidth="1"/>
    <col min="1055" max="1055" width="16.6640625" style="2" customWidth="1"/>
    <col min="1056" max="1056" width="1.6640625" style="2" customWidth="1"/>
    <col min="1057" max="1297" width="9" style="2"/>
    <col min="1298" max="1299" width="1.6640625" style="2" customWidth="1"/>
    <col min="1300" max="1300" width="4.6640625" style="2" customWidth="1"/>
    <col min="1301" max="1301" width="24.6640625" style="2" customWidth="1"/>
    <col min="1302" max="1302" width="4.6640625" style="2" customWidth="1"/>
    <col min="1303" max="1303" width="14.6640625" style="2" customWidth="1"/>
    <col min="1304" max="1304" width="4.6640625" style="2" customWidth="1"/>
    <col min="1305" max="1305" width="14.6640625" style="2" customWidth="1"/>
    <col min="1306" max="1306" width="4.6640625" style="2" customWidth="1"/>
    <col min="1307" max="1307" width="14.6640625" style="2" customWidth="1"/>
    <col min="1308" max="1308" width="4.6640625" style="2" customWidth="1"/>
    <col min="1309" max="1309" width="14.6640625" style="2" customWidth="1"/>
    <col min="1310" max="1310" width="20.6640625" style="2" customWidth="1"/>
    <col min="1311" max="1311" width="16.6640625" style="2" customWidth="1"/>
    <col min="1312" max="1312" width="1.6640625" style="2" customWidth="1"/>
    <col min="1313" max="1553" width="9" style="2"/>
    <col min="1554" max="1555" width="1.6640625" style="2" customWidth="1"/>
    <col min="1556" max="1556" width="4.6640625" style="2" customWidth="1"/>
    <col min="1557" max="1557" width="24.6640625" style="2" customWidth="1"/>
    <col min="1558" max="1558" width="4.6640625" style="2" customWidth="1"/>
    <col min="1559" max="1559" width="14.6640625" style="2" customWidth="1"/>
    <col min="1560" max="1560" width="4.6640625" style="2" customWidth="1"/>
    <col min="1561" max="1561" width="14.6640625" style="2" customWidth="1"/>
    <col min="1562" max="1562" width="4.6640625" style="2" customWidth="1"/>
    <col min="1563" max="1563" width="14.6640625" style="2" customWidth="1"/>
    <col min="1564" max="1564" width="4.6640625" style="2" customWidth="1"/>
    <col min="1565" max="1565" width="14.6640625" style="2" customWidth="1"/>
    <col min="1566" max="1566" width="20.6640625" style="2" customWidth="1"/>
    <col min="1567" max="1567" width="16.6640625" style="2" customWidth="1"/>
    <col min="1568" max="1568" width="1.6640625" style="2" customWidth="1"/>
    <col min="1569" max="1809" width="9" style="2"/>
    <col min="1810" max="1811" width="1.6640625" style="2" customWidth="1"/>
    <col min="1812" max="1812" width="4.6640625" style="2" customWidth="1"/>
    <col min="1813" max="1813" width="24.6640625" style="2" customWidth="1"/>
    <col min="1814" max="1814" width="4.6640625" style="2" customWidth="1"/>
    <col min="1815" max="1815" width="14.6640625" style="2" customWidth="1"/>
    <col min="1816" max="1816" width="4.6640625" style="2" customWidth="1"/>
    <col min="1817" max="1817" width="14.6640625" style="2" customWidth="1"/>
    <col min="1818" max="1818" width="4.6640625" style="2" customWidth="1"/>
    <col min="1819" max="1819" width="14.6640625" style="2" customWidth="1"/>
    <col min="1820" max="1820" width="4.6640625" style="2" customWidth="1"/>
    <col min="1821" max="1821" width="14.6640625" style="2" customWidth="1"/>
    <col min="1822" max="1822" width="20.6640625" style="2" customWidth="1"/>
    <col min="1823" max="1823" width="16.6640625" style="2" customWidth="1"/>
    <col min="1824" max="1824" width="1.6640625" style="2" customWidth="1"/>
    <col min="1825" max="2065" width="9" style="2"/>
    <col min="2066" max="2067" width="1.6640625" style="2" customWidth="1"/>
    <col min="2068" max="2068" width="4.6640625" style="2" customWidth="1"/>
    <col min="2069" max="2069" width="24.6640625" style="2" customWidth="1"/>
    <col min="2070" max="2070" width="4.6640625" style="2" customWidth="1"/>
    <col min="2071" max="2071" width="14.6640625" style="2" customWidth="1"/>
    <col min="2072" max="2072" width="4.6640625" style="2" customWidth="1"/>
    <col min="2073" max="2073" width="14.6640625" style="2" customWidth="1"/>
    <col min="2074" max="2074" width="4.6640625" style="2" customWidth="1"/>
    <col min="2075" max="2075" width="14.6640625" style="2" customWidth="1"/>
    <col min="2076" max="2076" width="4.6640625" style="2" customWidth="1"/>
    <col min="2077" max="2077" width="14.6640625" style="2" customWidth="1"/>
    <col min="2078" max="2078" width="20.6640625" style="2" customWidth="1"/>
    <col min="2079" max="2079" width="16.6640625" style="2" customWidth="1"/>
    <col min="2080" max="2080" width="1.6640625" style="2" customWidth="1"/>
    <col min="2081" max="2321" width="9" style="2"/>
    <col min="2322" max="2323" width="1.6640625" style="2" customWidth="1"/>
    <col min="2324" max="2324" width="4.6640625" style="2" customWidth="1"/>
    <col min="2325" max="2325" width="24.6640625" style="2" customWidth="1"/>
    <col min="2326" max="2326" width="4.6640625" style="2" customWidth="1"/>
    <col min="2327" max="2327" width="14.6640625" style="2" customWidth="1"/>
    <col min="2328" max="2328" width="4.6640625" style="2" customWidth="1"/>
    <col min="2329" max="2329" width="14.6640625" style="2" customWidth="1"/>
    <col min="2330" max="2330" width="4.6640625" style="2" customWidth="1"/>
    <col min="2331" max="2331" width="14.6640625" style="2" customWidth="1"/>
    <col min="2332" max="2332" width="4.6640625" style="2" customWidth="1"/>
    <col min="2333" max="2333" width="14.6640625" style="2" customWidth="1"/>
    <col min="2334" max="2334" width="20.6640625" style="2" customWidth="1"/>
    <col min="2335" max="2335" width="16.6640625" style="2" customWidth="1"/>
    <col min="2336" max="2336" width="1.6640625" style="2" customWidth="1"/>
    <col min="2337" max="2577" width="9" style="2"/>
    <col min="2578" max="2579" width="1.6640625" style="2" customWidth="1"/>
    <col min="2580" max="2580" width="4.6640625" style="2" customWidth="1"/>
    <col min="2581" max="2581" width="24.6640625" style="2" customWidth="1"/>
    <col min="2582" max="2582" width="4.6640625" style="2" customWidth="1"/>
    <col min="2583" max="2583" width="14.6640625" style="2" customWidth="1"/>
    <col min="2584" max="2584" width="4.6640625" style="2" customWidth="1"/>
    <col min="2585" max="2585" width="14.6640625" style="2" customWidth="1"/>
    <col min="2586" max="2586" width="4.6640625" style="2" customWidth="1"/>
    <col min="2587" max="2587" width="14.6640625" style="2" customWidth="1"/>
    <col min="2588" max="2588" width="4.6640625" style="2" customWidth="1"/>
    <col min="2589" max="2589" width="14.6640625" style="2" customWidth="1"/>
    <col min="2590" max="2590" width="20.6640625" style="2" customWidth="1"/>
    <col min="2591" max="2591" width="16.6640625" style="2" customWidth="1"/>
    <col min="2592" max="2592" width="1.6640625" style="2" customWidth="1"/>
    <col min="2593" max="2833" width="9" style="2"/>
    <col min="2834" max="2835" width="1.6640625" style="2" customWidth="1"/>
    <col min="2836" max="2836" width="4.6640625" style="2" customWidth="1"/>
    <col min="2837" max="2837" width="24.6640625" style="2" customWidth="1"/>
    <col min="2838" max="2838" width="4.6640625" style="2" customWidth="1"/>
    <col min="2839" max="2839" width="14.6640625" style="2" customWidth="1"/>
    <col min="2840" max="2840" width="4.6640625" style="2" customWidth="1"/>
    <col min="2841" max="2841" width="14.6640625" style="2" customWidth="1"/>
    <col min="2842" max="2842" width="4.6640625" style="2" customWidth="1"/>
    <col min="2843" max="2843" width="14.6640625" style="2" customWidth="1"/>
    <col min="2844" max="2844" width="4.6640625" style="2" customWidth="1"/>
    <col min="2845" max="2845" width="14.6640625" style="2" customWidth="1"/>
    <col min="2846" max="2846" width="20.6640625" style="2" customWidth="1"/>
    <col min="2847" max="2847" width="16.6640625" style="2" customWidth="1"/>
    <col min="2848" max="2848" width="1.6640625" style="2" customWidth="1"/>
    <col min="2849" max="3089" width="9" style="2"/>
    <col min="3090" max="3091" width="1.6640625" style="2" customWidth="1"/>
    <col min="3092" max="3092" width="4.6640625" style="2" customWidth="1"/>
    <col min="3093" max="3093" width="24.6640625" style="2" customWidth="1"/>
    <col min="3094" max="3094" width="4.6640625" style="2" customWidth="1"/>
    <col min="3095" max="3095" width="14.6640625" style="2" customWidth="1"/>
    <col min="3096" max="3096" width="4.6640625" style="2" customWidth="1"/>
    <col min="3097" max="3097" width="14.6640625" style="2" customWidth="1"/>
    <col min="3098" max="3098" width="4.6640625" style="2" customWidth="1"/>
    <col min="3099" max="3099" width="14.6640625" style="2" customWidth="1"/>
    <col min="3100" max="3100" width="4.6640625" style="2" customWidth="1"/>
    <col min="3101" max="3101" width="14.6640625" style="2" customWidth="1"/>
    <col min="3102" max="3102" width="20.6640625" style="2" customWidth="1"/>
    <col min="3103" max="3103" width="16.6640625" style="2" customWidth="1"/>
    <col min="3104" max="3104" width="1.6640625" style="2" customWidth="1"/>
    <col min="3105" max="3345" width="9" style="2"/>
    <col min="3346" max="3347" width="1.6640625" style="2" customWidth="1"/>
    <col min="3348" max="3348" width="4.6640625" style="2" customWidth="1"/>
    <col min="3349" max="3349" width="24.6640625" style="2" customWidth="1"/>
    <col min="3350" max="3350" width="4.6640625" style="2" customWidth="1"/>
    <col min="3351" max="3351" width="14.6640625" style="2" customWidth="1"/>
    <col min="3352" max="3352" width="4.6640625" style="2" customWidth="1"/>
    <col min="3353" max="3353" width="14.6640625" style="2" customWidth="1"/>
    <col min="3354" max="3354" width="4.6640625" style="2" customWidth="1"/>
    <col min="3355" max="3355" width="14.6640625" style="2" customWidth="1"/>
    <col min="3356" max="3356" width="4.6640625" style="2" customWidth="1"/>
    <col min="3357" max="3357" width="14.6640625" style="2" customWidth="1"/>
    <col min="3358" max="3358" width="20.6640625" style="2" customWidth="1"/>
    <col min="3359" max="3359" width="16.6640625" style="2" customWidth="1"/>
    <col min="3360" max="3360" width="1.6640625" style="2" customWidth="1"/>
    <col min="3361" max="3601" width="9" style="2"/>
    <col min="3602" max="3603" width="1.6640625" style="2" customWidth="1"/>
    <col min="3604" max="3604" width="4.6640625" style="2" customWidth="1"/>
    <col min="3605" max="3605" width="24.6640625" style="2" customWidth="1"/>
    <col min="3606" max="3606" width="4.6640625" style="2" customWidth="1"/>
    <col min="3607" max="3607" width="14.6640625" style="2" customWidth="1"/>
    <col min="3608" max="3608" width="4.6640625" style="2" customWidth="1"/>
    <col min="3609" max="3609" width="14.6640625" style="2" customWidth="1"/>
    <col min="3610" max="3610" width="4.6640625" style="2" customWidth="1"/>
    <col min="3611" max="3611" width="14.6640625" style="2" customWidth="1"/>
    <col min="3612" max="3612" width="4.6640625" style="2" customWidth="1"/>
    <col min="3613" max="3613" width="14.6640625" style="2" customWidth="1"/>
    <col min="3614" max="3614" width="20.6640625" style="2" customWidth="1"/>
    <col min="3615" max="3615" width="16.6640625" style="2" customWidth="1"/>
    <col min="3616" max="3616" width="1.6640625" style="2" customWidth="1"/>
    <col min="3617" max="3857" width="9" style="2"/>
    <col min="3858" max="3859" width="1.6640625" style="2" customWidth="1"/>
    <col min="3860" max="3860" width="4.6640625" style="2" customWidth="1"/>
    <col min="3861" max="3861" width="24.6640625" style="2" customWidth="1"/>
    <col min="3862" max="3862" width="4.6640625" style="2" customWidth="1"/>
    <col min="3863" max="3863" width="14.6640625" style="2" customWidth="1"/>
    <col min="3864" max="3864" width="4.6640625" style="2" customWidth="1"/>
    <col min="3865" max="3865" width="14.6640625" style="2" customWidth="1"/>
    <col min="3866" max="3866" width="4.6640625" style="2" customWidth="1"/>
    <col min="3867" max="3867" width="14.6640625" style="2" customWidth="1"/>
    <col min="3868" max="3868" width="4.6640625" style="2" customWidth="1"/>
    <col min="3869" max="3869" width="14.6640625" style="2" customWidth="1"/>
    <col min="3870" max="3870" width="20.6640625" style="2" customWidth="1"/>
    <col min="3871" max="3871" width="16.6640625" style="2" customWidth="1"/>
    <col min="3872" max="3872" width="1.6640625" style="2" customWidth="1"/>
    <col min="3873" max="4113" width="9" style="2"/>
    <col min="4114" max="4115" width="1.6640625" style="2" customWidth="1"/>
    <col min="4116" max="4116" width="4.6640625" style="2" customWidth="1"/>
    <col min="4117" max="4117" width="24.6640625" style="2" customWidth="1"/>
    <col min="4118" max="4118" width="4.6640625" style="2" customWidth="1"/>
    <col min="4119" max="4119" width="14.6640625" style="2" customWidth="1"/>
    <col min="4120" max="4120" width="4.6640625" style="2" customWidth="1"/>
    <col min="4121" max="4121" width="14.6640625" style="2" customWidth="1"/>
    <col min="4122" max="4122" width="4.6640625" style="2" customWidth="1"/>
    <col min="4123" max="4123" width="14.6640625" style="2" customWidth="1"/>
    <col min="4124" max="4124" width="4.6640625" style="2" customWidth="1"/>
    <col min="4125" max="4125" width="14.6640625" style="2" customWidth="1"/>
    <col min="4126" max="4126" width="20.6640625" style="2" customWidth="1"/>
    <col min="4127" max="4127" width="16.6640625" style="2" customWidth="1"/>
    <col min="4128" max="4128" width="1.6640625" style="2" customWidth="1"/>
    <col min="4129" max="4369" width="9" style="2"/>
    <col min="4370" max="4371" width="1.6640625" style="2" customWidth="1"/>
    <col min="4372" max="4372" width="4.6640625" style="2" customWidth="1"/>
    <col min="4373" max="4373" width="24.6640625" style="2" customWidth="1"/>
    <col min="4374" max="4374" width="4.6640625" style="2" customWidth="1"/>
    <col min="4375" max="4375" width="14.6640625" style="2" customWidth="1"/>
    <col min="4376" max="4376" width="4.6640625" style="2" customWidth="1"/>
    <col min="4377" max="4377" width="14.6640625" style="2" customWidth="1"/>
    <col min="4378" max="4378" width="4.6640625" style="2" customWidth="1"/>
    <col min="4379" max="4379" width="14.6640625" style="2" customWidth="1"/>
    <col min="4380" max="4380" width="4.6640625" style="2" customWidth="1"/>
    <col min="4381" max="4381" width="14.6640625" style="2" customWidth="1"/>
    <col min="4382" max="4382" width="20.6640625" style="2" customWidth="1"/>
    <col min="4383" max="4383" width="16.6640625" style="2" customWidth="1"/>
    <col min="4384" max="4384" width="1.6640625" style="2" customWidth="1"/>
    <col min="4385" max="4625" width="9" style="2"/>
    <col min="4626" max="4627" width="1.6640625" style="2" customWidth="1"/>
    <col min="4628" max="4628" width="4.6640625" style="2" customWidth="1"/>
    <col min="4629" max="4629" width="24.6640625" style="2" customWidth="1"/>
    <col min="4630" max="4630" width="4.6640625" style="2" customWidth="1"/>
    <col min="4631" max="4631" width="14.6640625" style="2" customWidth="1"/>
    <col min="4632" max="4632" width="4.6640625" style="2" customWidth="1"/>
    <col min="4633" max="4633" width="14.6640625" style="2" customWidth="1"/>
    <col min="4634" max="4634" width="4.6640625" style="2" customWidth="1"/>
    <col min="4635" max="4635" width="14.6640625" style="2" customWidth="1"/>
    <col min="4636" max="4636" width="4.6640625" style="2" customWidth="1"/>
    <col min="4637" max="4637" width="14.6640625" style="2" customWidth="1"/>
    <col min="4638" max="4638" width="20.6640625" style="2" customWidth="1"/>
    <col min="4639" max="4639" width="16.6640625" style="2" customWidth="1"/>
    <col min="4640" max="4640" width="1.6640625" style="2" customWidth="1"/>
    <col min="4641" max="4881" width="9" style="2"/>
    <col min="4882" max="4883" width="1.6640625" style="2" customWidth="1"/>
    <col min="4884" max="4884" width="4.6640625" style="2" customWidth="1"/>
    <col min="4885" max="4885" width="24.6640625" style="2" customWidth="1"/>
    <col min="4886" max="4886" width="4.6640625" style="2" customWidth="1"/>
    <col min="4887" max="4887" width="14.6640625" style="2" customWidth="1"/>
    <col min="4888" max="4888" width="4.6640625" style="2" customWidth="1"/>
    <col min="4889" max="4889" width="14.6640625" style="2" customWidth="1"/>
    <col min="4890" max="4890" width="4.6640625" style="2" customWidth="1"/>
    <col min="4891" max="4891" width="14.6640625" style="2" customWidth="1"/>
    <col min="4892" max="4892" width="4.6640625" style="2" customWidth="1"/>
    <col min="4893" max="4893" width="14.6640625" style="2" customWidth="1"/>
    <col min="4894" max="4894" width="20.6640625" style="2" customWidth="1"/>
    <col min="4895" max="4895" width="16.6640625" style="2" customWidth="1"/>
    <col min="4896" max="4896" width="1.6640625" style="2" customWidth="1"/>
    <col min="4897" max="5137" width="9" style="2"/>
    <col min="5138" max="5139" width="1.6640625" style="2" customWidth="1"/>
    <col min="5140" max="5140" width="4.6640625" style="2" customWidth="1"/>
    <col min="5141" max="5141" width="24.6640625" style="2" customWidth="1"/>
    <col min="5142" max="5142" width="4.6640625" style="2" customWidth="1"/>
    <col min="5143" max="5143" width="14.6640625" style="2" customWidth="1"/>
    <col min="5144" max="5144" width="4.6640625" style="2" customWidth="1"/>
    <col min="5145" max="5145" width="14.6640625" style="2" customWidth="1"/>
    <col min="5146" max="5146" width="4.6640625" style="2" customWidth="1"/>
    <col min="5147" max="5147" width="14.6640625" style="2" customWidth="1"/>
    <col min="5148" max="5148" width="4.6640625" style="2" customWidth="1"/>
    <col min="5149" max="5149" width="14.6640625" style="2" customWidth="1"/>
    <col min="5150" max="5150" width="20.6640625" style="2" customWidth="1"/>
    <col min="5151" max="5151" width="16.6640625" style="2" customWidth="1"/>
    <col min="5152" max="5152" width="1.6640625" style="2" customWidth="1"/>
    <col min="5153" max="5393" width="9" style="2"/>
    <col min="5394" max="5395" width="1.6640625" style="2" customWidth="1"/>
    <col min="5396" max="5396" width="4.6640625" style="2" customWidth="1"/>
    <col min="5397" max="5397" width="24.6640625" style="2" customWidth="1"/>
    <col min="5398" max="5398" width="4.6640625" style="2" customWidth="1"/>
    <col min="5399" max="5399" width="14.6640625" style="2" customWidth="1"/>
    <col min="5400" max="5400" width="4.6640625" style="2" customWidth="1"/>
    <col min="5401" max="5401" width="14.6640625" style="2" customWidth="1"/>
    <col min="5402" max="5402" width="4.6640625" style="2" customWidth="1"/>
    <col min="5403" max="5403" width="14.6640625" style="2" customWidth="1"/>
    <col min="5404" max="5404" width="4.6640625" style="2" customWidth="1"/>
    <col min="5405" max="5405" width="14.6640625" style="2" customWidth="1"/>
    <col min="5406" max="5406" width="20.6640625" style="2" customWidth="1"/>
    <col min="5407" max="5407" width="16.6640625" style="2" customWidth="1"/>
    <col min="5408" max="5408" width="1.6640625" style="2" customWidth="1"/>
    <col min="5409" max="5649" width="9" style="2"/>
    <col min="5650" max="5651" width="1.6640625" style="2" customWidth="1"/>
    <col min="5652" max="5652" width="4.6640625" style="2" customWidth="1"/>
    <col min="5653" max="5653" width="24.6640625" style="2" customWidth="1"/>
    <col min="5654" max="5654" width="4.6640625" style="2" customWidth="1"/>
    <col min="5655" max="5655" width="14.6640625" style="2" customWidth="1"/>
    <col min="5656" max="5656" width="4.6640625" style="2" customWidth="1"/>
    <col min="5657" max="5657" width="14.6640625" style="2" customWidth="1"/>
    <col min="5658" max="5658" width="4.6640625" style="2" customWidth="1"/>
    <col min="5659" max="5659" width="14.6640625" style="2" customWidth="1"/>
    <col min="5660" max="5660" width="4.6640625" style="2" customWidth="1"/>
    <col min="5661" max="5661" width="14.6640625" style="2" customWidth="1"/>
    <col min="5662" max="5662" width="20.6640625" style="2" customWidth="1"/>
    <col min="5663" max="5663" width="16.6640625" style="2" customWidth="1"/>
    <col min="5664" max="5664" width="1.6640625" style="2" customWidth="1"/>
    <col min="5665" max="5905" width="9" style="2"/>
    <col min="5906" max="5907" width="1.6640625" style="2" customWidth="1"/>
    <col min="5908" max="5908" width="4.6640625" style="2" customWidth="1"/>
    <col min="5909" max="5909" width="24.6640625" style="2" customWidth="1"/>
    <col min="5910" max="5910" width="4.6640625" style="2" customWidth="1"/>
    <col min="5911" max="5911" width="14.6640625" style="2" customWidth="1"/>
    <col min="5912" max="5912" width="4.6640625" style="2" customWidth="1"/>
    <col min="5913" max="5913" width="14.6640625" style="2" customWidth="1"/>
    <col min="5914" max="5914" width="4.6640625" style="2" customWidth="1"/>
    <col min="5915" max="5915" width="14.6640625" style="2" customWidth="1"/>
    <col min="5916" max="5916" width="4.6640625" style="2" customWidth="1"/>
    <col min="5917" max="5917" width="14.6640625" style="2" customWidth="1"/>
    <col min="5918" max="5918" width="20.6640625" style="2" customWidth="1"/>
    <col min="5919" max="5919" width="16.6640625" style="2" customWidth="1"/>
    <col min="5920" max="5920" width="1.6640625" style="2" customWidth="1"/>
    <col min="5921" max="6161" width="9" style="2"/>
    <col min="6162" max="6163" width="1.6640625" style="2" customWidth="1"/>
    <col min="6164" max="6164" width="4.6640625" style="2" customWidth="1"/>
    <col min="6165" max="6165" width="24.6640625" style="2" customWidth="1"/>
    <col min="6166" max="6166" width="4.6640625" style="2" customWidth="1"/>
    <col min="6167" max="6167" width="14.6640625" style="2" customWidth="1"/>
    <col min="6168" max="6168" width="4.6640625" style="2" customWidth="1"/>
    <col min="6169" max="6169" width="14.6640625" style="2" customWidth="1"/>
    <col min="6170" max="6170" width="4.6640625" style="2" customWidth="1"/>
    <col min="6171" max="6171" width="14.6640625" style="2" customWidth="1"/>
    <col min="6172" max="6172" width="4.6640625" style="2" customWidth="1"/>
    <col min="6173" max="6173" width="14.6640625" style="2" customWidth="1"/>
    <col min="6174" max="6174" width="20.6640625" style="2" customWidth="1"/>
    <col min="6175" max="6175" width="16.6640625" style="2" customWidth="1"/>
    <col min="6176" max="6176" width="1.6640625" style="2" customWidth="1"/>
    <col min="6177" max="6417" width="9" style="2"/>
    <col min="6418" max="6419" width="1.6640625" style="2" customWidth="1"/>
    <col min="6420" max="6420" width="4.6640625" style="2" customWidth="1"/>
    <col min="6421" max="6421" width="24.6640625" style="2" customWidth="1"/>
    <col min="6422" max="6422" width="4.6640625" style="2" customWidth="1"/>
    <col min="6423" max="6423" width="14.6640625" style="2" customWidth="1"/>
    <col min="6424" max="6424" width="4.6640625" style="2" customWidth="1"/>
    <col min="6425" max="6425" width="14.6640625" style="2" customWidth="1"/>
    <col min="6426" max="6426" width="4.6640625" style="2" customWidth="1"/>
    <col min="6427" max="6427" width="14.6640625" style="2" customWidth="1"/>
    <col min="6428" max="6428" width="4.6640625" style="2" customWidth="1"/>
    <col min="6429" max="6429" width="14.6640625" style="2" customWidth="1"/>
    <col min="6430" max="6430" width="20.6640625" style="2" customWidth="1"/>
    <col min="6431" max="6431" width="16.6640625" style="2" customWidth="1"/>
    <col min="6432" max="6432" width="1.6640625" style="2" customWidth="1"/>
    <col min="6433" max="6673" width="9" style="2"/>
    <col min="6674" max="6675" width="1.6640625" style="2" customWidth="1"/>
    <col min="6676" max="6676" width="4.6640625" style="2" customWidth="1"/>
    <col min="6677" max="6677" width="24.6640625" style="2" customWidth="1"/>
    <col min="6678" max="6678" width="4.6640625" style="2" customWidth="1"/>
    <col min="6679" max="6679" width="14.6640625" style="2" customWidth="1"/>
    <col min="6680" max="6680" width="4.6640625" style="2" customWidth="1"/>
    <col min="6681" max="6681" width="14.6640625" style="2" customWidth="1"/>
    <col min="6682" max="6682" width="4.6640625" style="2" customWidth="1"/>
    <col min="6683" max="6683" width="14.6640625" style="2" customWidth="1"/>
    <col min="6684" max="6684" width="4.6640625" style="2" customWidth="1"/>
    <col min="6685" max="6685" width="14.6640625" style="2" customWidth="1"/>
    <col min="6686" max="6686" width="20.6640625" style="2" customWidth="1"/>
    <col min="6687" max="6687" width="16.6640625" style="2" customWidth="1"/>
    <col min="6688" max="6688" width="1.6640625" style="2" customWidth="1"/>
    <col min="6689" max="6929" width="9" style="2"/>
    <col min="6930" max="6931" width="1.6640625" style="2" customWidth="1"/>
    <col min="6932" max="6932" width="4.6640625" style="2" customWidth="1"/>
    <col min="6933" max="6933" width="24.6640625" style="2" customWidth="1"/>
    <col min="6934" max="6934" width="4.6640625" style="2" customWidth="1"/>
    <col min="6935" max="6935" width="14.6640625" style="2" customWidth="1"/>
    <col min="6936" max="6936" width="4.6640625" style="2" customWidth="1"/>
    <col min="6937" max="6937" width="14.6640625" style="2" customWidth="1"/>
    <col min="6938" max="6938" width="4.6640625" style="2" customWidth="1"/>
    <col min="6939" max="6939" width="14.6640625" style="2" customWidth="1"/>
    <col min="6940" max="6940" width="4.6640625" style="2" customWidth="1"/>
    <col min="6941" max="6941" width="14.6640625" style="2" customWidth="1"/>
    <col min="6942" max="6942" width="20.6640625" style="2" customWidth="1"/>
    <col min="6943" max="6943" width="16.6640625" style="2" customWidth="1"/>
    <col min="6944" max="6944" width="1.6640625" style="2" customWidth="1"/>
    <col min="6945" max="7185" width="9" style="2"/>
    <col min="7186" max="7187" width="1.6640625" style="2" customWidth="1"/>
    <col min="7188" max="7188" width="4.6640625" style="2" customWidth="1"/>
    <col min="7189" max="7189" width="24.6640625" style="2" customWidth="1"/>
    <col min="7190" max="7190" width="4.6640625" style="2" customWidth="1"/>
    <col min="7191" max="7191" width="14.6640625" style="2" customWidth="1"/>
    <col min="7192" max="7192" width="4.6640625" style="2" customWidth="1"/>
    <col min="7193" max="7193" width="14.6640625" style="2" customWidth="1"/>
    <col min="7194" max="7194" width="4.6640625" style="2" customWidth="1"/>
    <col min="7195" max="7195" width="14.6640625" style="2" customWidth="1"/>
    <col min="7196" max="7196" width="4.6640625" style="2" customWidth="1"/>
    <col min="7197" max="7197" width="14.6640625" style="2" customWidth="1"/>
    <col min="7198" max="7198" width="20.6640625" style="2" customWidth="1"/>
    <col min="7199" max="7199" width="16.6640625" style="2" customWidth="1"/>
    <col min="7200" max="7200" width="1.6640625" style="2" customWidth="1"/>
    <col min="7201" max="7441" width="9" style="2"/>
    <col min="7442" max="7443" width="1.6640625" style="2" customWidth="1"/>
    <col min="7444" max="7444" width="4.6640625" style="2" customWidth="1"/>
    <col min="7445" max="7445" width="24.6640625" style="2" customWidth="1"/>
    <col min="7446" max="7446" width="4.6640625" style="2" customWidth="1"/>
    <col min="7447" max="7447" width="14.6640625" style="2" customWidth="1"/>
    <col min="7448" max="7448" width="4.6640625" style="2" customWidth="1"/>
    <col min="7449" max="7449" width="14.6640625" style="2" customWidth="1"/>
    <col min="7450" max="7450" width="4.6640625" style="2" customWidth="1"/>
    <col min="7451" max="7451" width="14.6640625" style="2" customWidth="1"/>
    <col min="7452" max="7452" width="4.6640625" style="2" customWidth="1"/>
    <col min="7453" max="7453" width="14.6640625" style="2" customWidth="1"/>
    <col min="7454" max="7454" width="20.6640625" style="2" customWidth="1"/>
    <col min="7455" max="7455" width="16.6640625" style="2" customWidth="1"/>
    <col min="7456" max="7456" width="1.6640625" style="2" customWidth="1"/>
    <col min="7457" max="7697" width="9" style="2"/>
    <col min="7698" max="7699" width="1.6640625" style="2" customWidth="1"/>
    <col min="7700" max="7700" width="4.6640625" style="2" customWidth="1"/>
    <col min="7701" max="7701" width="24.6640625" style="2" customWidth="1"/>
    <col min="7702" max="7702" width="4.6640625" style="2" customWidth="1"/>
    <col min="7703" max="7703" width="14.6640625" style="2" customWidth="1"/>
    <col min="7704" max="7704" width="4.6640625" style="2" customWidth="1"/>
    <col min="7705" max="7705" width="14.6640625" style="2" customWidth="1"/>
    <col min="7706" max="7706" width="4.6640625" style="2" customWidth="1"/>
    <col min="7707" max="7707" width="14.6640625" style="2" customWidth="1"/>
    <col min="7708" max="7708" width="4.6640625" style="2" customWidth="1"/>
    <col min="7709" max="7709" width="14.6640625" style="2" customWidth="1"/>
    <col min="7710" max="7710" width="20.6640625" style="2" customWidth="1"/>
    <col min="7711" max="7711" width="16.6640625" style="2" customWidth="1"/>
    <col min="7712" max="7712" width="1.6640625" style="2" customWidth="1"/>
    <col min="7713" max="7953" width="9" style="2"/>
    <col min="7954" max="7955" width="1.6640625" style="2" customWidth="1"/>
    <col min="7956" max="7956" width="4.6640625" style="2" customWidth="1"/>
    <col min="7957" max="7957" width="24.6640625" style="2" customWidth="1"/>
    <col min="7958" max="7958" width="4.6640625" style="2" customWidth="1"/>
    <col min="7959" max="7959" width="14.6640625" style="2" customWidth="1"/>
    <col min="7960" max="7960" width="4.6640625" style="2" customWidth="1"/>
    <col min="7961" max="7961" width="14.6640625" style="2" customWidth="1"/>
    <col min="7962" max="7962" width="4.6640625" style="2" customWidth="1"/>
    <col min="7963" max="7963" width="14.6640625" style="2" customWidth="1"/>
    <col min="7964" max="7964" width="4.6640625" style="2" customWidth="1"/>
    <col min="7965" max="7965" width="14.6640625" style="2" customWidth="1"/>
    <col min="7966" max="7966" width="20.6640625" style="2" customWidth="1"/>
    <col min="7967" max="7967" width="16.6640625" style="2" customWidth="1"/>
    <col min="7968" max="7968" width="1.6640625" style="2" customWidth="1"/>
    <col min="7969" max="8209" width="9" style="2"/>
    <col min="8210" max="8211" width="1.6640625" style="2" customWidth="1"/>
    <col min="8212" max="8212" width="4.6640625" style="2" customWidth="1"/>
    <col min="8213" max="8213" width="24.6640625" style="2" customWidth="1"/>
    <col min="8214" max="8214" width="4.6640625" style="2" customWidth="1"/>
    <col min="8215" max="8215" width="14.6640625" style="2" customWidth="1"/>
    <col min="8216" max="8216" width="4.6640625" style="2" customWidth="1"/>
    <col min="8217" max="8217" width="14.6640625" style="2" customWidth="1"/>
    <col min="8218" max="8218" width="4.6640625" style="2" customWidth="1"/>
    <col min="8219" max="8219" width="14.6640625" style="2" customWidth="1"/>
    <col min="8220" max="8220" width="4.6640625" style="2" customWidth="1"/>
    <col min="8221" max="8221" width="14.6640625" style="2" customWidth="1"/>
    <col min="8222" max="8222" width="20.6640625" style="2" customWidth="1"/>
    <col min="8223" max="8223" width="16.6640625" style="2" customWidth="1"/>
    <col min="8224" max="8224" width="1.6640625" style="2" customWidth="1"/>
    <col min="8225" max="8465" width="9" style="2"/>
    <col min="8466" max="8467" width="1.6640625" style="2" customWidth="1"/>
    <col min="8468" max="8468" width="4.6640625" style="2" customWidth="1"/>
    <col min="8469" max="8469" width="24.6640625" style="2" customWidth="1"/>
    <col min="8470" max="8470" width="4.6640625" style="2" customWidth="1"/>
    <col min="8471" max="8471" width="14.6640625" style="2" customWidth="1"/>
    <col min="8472" max="8472" width="4.6640625" style="2" customWidth="1"/>
    <col min="8473" max="8473" width="14.6640625" style="2" customWidth="1"/>
    <col min="8474" max="8474" width="4.6640625" style="2" customWidth="1"/>
    <col min="8475" max="8475" width="14.6640625" style="2" customWidth="1"/>
    <col min="8476" max="8476" width="4.6640625" style="2" customWidth="1"/>
    <col min="8477" max="8477" width="14.6640625" style="2" customWidth="1"/>
    <col min="8478" max="8478" width="20.6640625" style="2" customWidth="1"/>
    <col min="8479" max="8479" width="16.6640625" style="2" customWidth="1"/>
    <col min="8480" max="8480" width="1.6640625" style="2" customWidth="1"/>
    <col min="8481" max="8721" width="9" style="2"/>
    <col min="8722" max="8723" width="1.6640625" style="2" customWidth="1"/>
    <col min="8724" max="8724" width="4.6640625" style="2" customWidth="1"/>
    <col min="8725" max="8725" width="24.6640625" style="2" customWidth="1"/>
    <col min="8726" max="8726" width="4.6640625" style="2" customWidth="1"/>
    <col min="8727" max="8727" width="14.6640625" style="2" customWidth="1"/>
    <col min="8728" max="8728" width="4.6640625" style="2" customWidth="1"/>
    <col min="8729" max="8729" width="14.6640625" style="2" customWidth="1"/>
    <col min="8730" max="8730" width="4.6640625" style="2" customWidth="1"/>
    <col min="8731" max="8731" width="14.6640625" style="2" customWidth="1"/>
    <col min="8732" max="8732" width="4.6640625" style="2" customWidth="1"/>
    <col min="8733" max="8733" width="14.6640625" style="2" customWidth="1"/>
    <col min="8734" max="8734" width="20.6640625" style="2" customWidth="1"/>
    <col min="8735" max="8735" width="16.6640625" style="2" customWidth="1"/>
    <col min="8736" max="8736" width="1.6640625" style="2" customWidth="1"/>
    <col min="8737" max="8977" width="9" style="2"/>
    <col min="8978" max="8979" width="1.6640625" style="2" customWidth="1"/>
    <col min="8980" max="8980" width="4.6640625" style="2" customWidth="1"/>
    <col min="8981" max="8981" width="24.6640625" style="2" customWidth="1"/>
    <col min="8982" max="8982" width="4.6640625" style="2" customWidth="1"/>
    <col min="8983" max="8983" width="14.6640625" style="2" customWidth="1"/>
    <col min="8984" max="8984" width="4.6640625" style="2" customWidth="1"/>
    <col min="8985" max="8985" width="14.6640625" style="2" customWidth="1"/>
    <col min="8986" max="8986" width="4.6640625" style="2" customWidth="1"/>
    <col min="8987" max="8987" width="14.6640625" style="2" customWidth="1"/>
    <col min="8988" max="8988" width="4.6640625" style="2" customWidth="1"/>
    <col min="8989" max="8989" width="14.6640625" style="2" customWidth="1"/>
    <col min="8990" max="8990" width="20.6640625" style="2" customWidth="1"/>
    <col min="8991" max="8991" width="16.6640625" style="2" customWidth="1"/>
    <col min="8992" max="8992" width="1.6640625" style="2" customWidth="1"/>
    <col min="8993" max="9233" width="9" style="2"/>
    <col min="9234" max="9235" width="1.6640625" style="2" customWidth="1"/>
    <col min="9236" max="9236" width="4.6640625" style="2" customWidth="1"/>
    <col min="9237" max="9237" width="24.6640625" style="2" customWidth="1"/>
    <col min="9238" max="9238" width="4.6640625" style="2" customWidth="1"/>
    <col min="9239" max="9239" width="14.6640625" style="2" customWidth="1"/>
    <col min="9240" max="9240" width="4.6640625" style="2" customWidth="1"/>
    <col min="9241" max="9241" width="14.6640625" style="2" customWidth="1"/>
    <col min="9242" max="9242" width="4.6640625" style="2" customWidth="1"/>
    <col min="9243" max="9243" width="14.6640625" style="2" customWidth="1"/>
    <col min="9244" max="9244" width="4.6640625" style="2" customWidth="1"/>
    <col min="9245" max="9245" width="14.6640625" style="2" customWidth="1"/>
    <col min="9246" max="9246" width="20.6640625" style="2" customWidth="1"/>
    <col min="9247" max="9247" width="16.6640625" style="2" customWidth="1"/>
    <col min="9248" max="9248" width="1.6640625" style="2" customWidth="1"/>
    <col min="9249" max="9489" width="9" style="2"/>
    <col min="9490" max="9491" width="1.6640625" style="2" customWidth="1"/>
    <col min="9492" max="9492" width="4.6640625" style="2" customWidth="1"/>
    <col min="9493" max="9493" width="24.6640625" style="2" customWidth="1"/>
    <col min="9494" max="9494" width="4.6640625" style="2" customWidth="1"/>
    <col min="9495" max="9495" width="14.6640625" style="2" customWidth="1"/>
    <col min="9496" max="9496" width="4.6640625" style="2" customWidth="1"/>
    <col min="9497" max="9497" width="14.6640625" style="2" customWidth="1"/>
    <col min="9498" max="9498" width="4.6640625" style="2" customWidth="1"/>
    <col min="9499" max="9499" width="14.6640625" style="2" customWidth="1"/>
    <col min="9500" max="9500" width="4.6640625" style="2" customWidth="1"/>
    <col min="9501" max="9501" width="14.6640625" style="2" customWidth="1"/>
    <col min="9502" max="9502" width="20.6640625" style="2" customWidth="1"/>
    <col min="9503" max="9503" width="16.6640625" style="2" customWidth="1"/>
    <col min="9504" max="9504" width="1.6640625" style="2" customWidth="1"/>
    <col min="9505" max="9745" width="9" style="2"/>
    <col min="9746" max="9747" width="1.6640625" style="2" customWidth="1"/>
    <col min="9748" max="9748" width="4.6640625" style="2" customWidth="1"/>
    <col min="9749" max="9749" width="24.6640625" style="2" customWidth="1"/>
    <col min="9750" max="9750" width="4.6640625" style="2" customWidth="1"/>
    <col min="9751" max="9751" width="14.6640625" style="2" customWidth="1"/>
    <col min="9752" max="9752" width="4.6640625" style="2" customWidth="1"/>
    <col min="9753" max="9753" width="14.6640625" style="2" customWidth="1"/>
    <col min="9754" max="9754" width="4.6640625" style="2" customWidth="1"/>
    <col min="9755" max="9755" width="14.6640625" style="2" customWidth="1"/>
    <col min="9756" max="9756" width="4.6640625" style="2" customWidth="1"/>
    <col min="9757" max="9757" width="14.6640625" style="2" customWidth="1"/>
    <col min="9758" max="9758" width="20.6640625" style="2" customWidth="1"/>
    <col min="9759" max="9759" width="16.6640625" style="2" customWidth="1"/>
    <col min="9760" max="9760" width="1.6640625" style="2" customWidth="1"/>
    <col min="9761" max="10001" width="9" style="2"/>
    <col min="10002" max="10003" width="1.6640625" style="2" customWidth="1"/>
    <col min="10004" max="10004" width="4.6640625" style="2" customWidth="1"/>
    <col min="10005" max="10005" width="24.6640625" style="2" customWidth="1"/>
    <col min="10006" max="10006" width="4.6640625" style="2" customWidth="1"/>
    <col min="10007" max="10007" width="14.6640625" style="2" customWidth="1"/>
    <col min="10008" max="10008" width="4.6640625" style="2" customWidth="1"/>
    <col min="10009" max="10009" width="14.6640625" style="2" customWidth="1"/>
    <col min="10010" max="10010" width="4.6640625" style="2" customWidth="1"/>
    <col min="10011" max="10011" width="14.6640625" style="2" customWidth="1"/>
    <col min="10012" max="10012" width="4.6640625" style="2" customWidth="1"/>
    <col min="10013" max="10013" width="14.6640625" style="2" customWidth="1"/>
    <col min="10014" max="10014" width="20.6640625" style="2" customWidth="1"/>
    <col min="10015" max="10015" width="16.6640625" style="2" customWidth="1"/>
    <col min="10016" max="10016" width="1.6640625" style="2" customWidth="1"/>
    <col min="10017" max="10257" width="9" style="2"/>
    <col min="10258" max="10259" width="1.6640625" style="2" customWidth="1"/>
    <col min="10260" max="10260" width="4.6640625" style="2" customWidth="1"/>
    <col min="10261" max="10261" width="24.6640625" style="2" customWidth="1"/>
    <col min="10262" max="10262" width="4.6640625" style="2" customWidth="1"/>
    <col min="10263" max="10263" width="14.6640625" style="2" customWidth="1"/>
    <col min="10264" max="10264" width="4.6640625" style="2" customWidth="1"/>
    <col min="10265" max="10265" width="14.6640625" style="2" customWidth="1"/>
    <col min="10266" max="10266" width="4.6640625" style="2" customWidth="1"/>
    <col min="10267" max="10267" width="14.6640625" style="2" customWidth="1"/>
    <col min="10268" max="10268" width="4.6640625" style="2" customWidth="1"/>
    <col min="10269" max="10269" width="14.6640625" style="2" customWidth="1"/>
    <col min="10270" max="10270" width="20.6640625" style="2" customWidth="1"/>
    <col min="10271" max="10271" width="16.6640625" style="2" customWidth="1"/>
    <col min="10272" max="10272" width="1.6640625" style="2" customWidth="1"/>
    <col min="10273" max="10513" width="9" style="2"/>
    <col min="10514" max="10515" width="1.6640625" style="2" customWidth="1"/>
    <col min="10516" max="10516" width="4.6640625" style="2" customWidth="1"/>
    <col min="10517" max="10517" width="24.6640625" style="2" customWidth="1"/>
    <col min="10518" max="10518" width="4.6640625" style="2" customWidth="1"/>
    <col min="10519" max="10519" width="14.6640625" style="2" customWidth="1"/>
    <col min="10520" max="10520" width="4.6640625" style="2" customWidth="1"/>
    <col min="10521" max="10521" width="14.6640625" style="2" customWidth="1"/>
    <col min="10522" max="10522" width="4.6640625" style="2" customWidth="1"/>
    <col min="10523" max="10523" width="14.6640625" style="2" customWidth="1"/>
    <col min="10524" max="10524" width="4.6640625" style="2" customWidth="1"/>
    <col min="10525" max="10525" width="14.6640625" style="2" customWidth="1"/>
    <col min="10526" max="10526" width="20.6640625" style="2" customWidth="1"/>
    <col min="10527" max="10527" width="16.6640625" style="2" customWidth="1"/>
    <col min="10528" max="10528" width="1.6640625" style="2" customWidth="1"/>
    <col min="10529" max="10769" width="9" style="2"/>
    <col min="10770" max="10771" width="1.6640625" style="2" customWidth="1"/>
    <col min="10772" max="10772" width="4.6640625" style="2" customWidth="1"/>
    <col min="10773" max="10773" width="24.6640625" style="2" customWidth="1"/>
    <col min="10774" max="10774" width="4.6640625" style="2" customWidth="1"/>
    <col min="10775" max="10775" width="14.6640625" style="2" customWidth="1"/>
    <col min="10776" max="10776" width="4.6640625" style="2" customWidth="1"/>
    <col min="10777" max="10777" width="14.6640625" style="2" customWidth="1"/>
    <col min="10778" max="10778" width="4.6640625" style="2" customWidth="1"/>
    <col min="10779" max="10779" width="14.6640625" style="2" customWidth="1"/>
    <col min="10780" max="10780" width="4.6640625" style="2" customWidth="1"/>
    <col min="10781" max="10781" width="14.6640625" style="2" customWidth="1"/>
    <col min="10782" max="10782" width="20.6640625" style="2" customWidth="1"/>
    <col min="10783" max="10783" width="16.6640625" style="2" customWidth="1"/>
    <col min="10784" max="10784" width="1.6640625" style="2" customWidth="1"/>
    <col min="10785" max="11025" width="9" style="2"/>
    <col min="11026" max="11027" width="1.6640625" style="2" customWidth="1"/>
    <col min="11028" max="11028" width="4.6640625" style="2" customWidth="1"/>
    <col min="11029" max="11029" width="24.6640625" style="2" customWidth="1"/>
    <col min="11030" max="11030" width="4.6640625" style="2" customWidth="1"/>
    <col min="11031" max="11031" width="14.6640625" style="2" customWidth="1"/>
    <col min="11032" max="11032" width="4.6640625" style="2" customWidth="1"/>
    <col min="11033" max="11033" width="14.6640625" style="2" customWidth="1"/>
    <col min="11034" max="11034" width="4.6640625" style="2" customWidth="1"/>
    <col min="11035" max="11035" width="14.6640625" style="2" customWidth="1"/>
    <col min="11036" max="11036" width="4.6640625" style="2" customWidth="1"/>
    <col min="11037" max="11037" width="14.6640625" style="2" customWidth="1"/>
    <col min="11038" max="11038" width="20.6640625" style="2" customWidth="1"/>
    <col min="11039" max="11039" width="16.6640625" style="2" customWidth="1"/>
    <col min="11040" max="11040" width="1.6640625" style="2" customWidth="1"/>
    <col min="11041" max="11281" width="9" style="2"/>
    <col min="11282" max="11283" width="1.6640625" style="2" customWidth="1"/>
    <col min="11284" max="11284" width="4.6640625" style="2" customWidth="1"/>
    <col min="11285" max="11285" width="24.6640625" style="2" customWidth="1"/>
    <col min="11286" max="11286" width="4.6640625" style="2" customWidth="1"/>
    <col min="11287" max="11287" width="14.6640625" style="2" customWidth="1"/>
    <col min="11288" max="11288" width="4.6640625" style="2" customWidth="1"/>
    <col min="11289" max="11289" width="14.6640625" style="2" customWidth="1"/>
    <col min="11290" max="11290" width="4.6640625" style="2" customWidth="1"/>
    <col min="11291" max="11291" width="14.6640625" style="2" customWidth="1"/>
    <col min="11292" max="11292" width="4.6640625" style="2" customWidth="1"/>
    <col min="11293" max="11293" width="14.6640625" style="2" customWidth="1"/>
    <col min="11294" max="11294" width="20.6640625" style="2" customWidth="1"/>
    <col min="11295" max="11295" width="16.6640625" style="2" customWidth="1"/>
    <col min="11296" max="11296" width="1.6640625" style="2" customWidth="1"/>
    <col min="11297" max="11537" width="9" style="2"/>
    <col min="11538" max="11539" width="1.6640625" style="2" customWidth="1"/>
    <col min="11540" max="11540" width="4.6640625" style="2" customWidth="1"/>
    <col min="11541" max="11541" width="24.6640625" style="2" customWidth="1"/>
    <col min="11542" max="11542" width="4.6640625" style="2" customWidth="1"/>
    <col min="11543" max="11543" width="14.6640625" style="2" customWidth="1"/>
    <col min="11544" max="11544" width="4.6640625" style="2" customWidth="1"/>
    <col min="11545" max="11545" width="14.6640625" style="2" customWidth="1"/>
    <col min="11546" max="11546" width="4.6640625" style="2" customWidth="1"/>
    <col min="11547" max="11547" width="14.6640625" style="2" customWidth="1"/>
    <col min="11548" max="11548" width="4.6640625" style="2" customWidth="1"/>
    <col min="11549" max="11549" width="14.6640625" style="2" customWidth="1"/>
    <col min="11550" max="11550" width="20.6640625" style="2" customWidth="1"/>
    <col min="11551" max="11551" width="16.6640625" style="2" customWidth="1"/>
    <col min="11552" max="11552" width="1.6640625" style="2" customWidth="1"/>
    <col min="11553" max="11793" width="9" style="2"/>
    <col min="11794" max="11795" width="1.6640625" style="2" customWidth="1"/>
    <col min="11796" max="11796" width="4.6640625" style="2" customWidth="1"/>
    <col min="11797" max="11797" width="24.6640625" style="2" customWidth="1"/>
    <col min="11798" max="11798" width="4.6640625" style="2" customWidth="1"/>
    <col min="11799" max="11799" width="14.6640625" style="2" customWidth="1"/>
    <col min="11800" max="11800" width="4.6640625" style="2" customWidth="1"/>
    <col min="11801" max="11801" width="14.6640625" style="2" customWidth="1"/>
    <col min="11802" max="11802" width="4.6640625" style="2" customWidth="1"/>
    <col min="11803" max="11803" width="14.6640625" style="2" customWidth="1"/>
    <col min="11804" max="11804" width="4.6640625" style="2" customWidth="1"/>
    <col min="11805" max="11805" width="14.6640625" style="2" customWidth="1"/>
    <col min="11806" max="11806" width="20.6640625" style="2" customWidth="1"/>
    <col min="11807" max="11807" width="16.6640625" style="2" customWidth="1"/>
    <col min="11808" max="11808" width="1.6640625" style="2" customWidth="1"/>
    <col min="11809" max="12049" width="9" style="2"/>
    <col min="12050" max="12051" width="1.6640625" style="2" customWidth="1"/>
    <col min="12052" max="12052" width="4.6640625" style="2" customWidth="1"/>
    <col min="12053" max="12053" width="24.6640625" style="2" customWidth="1"/>
    <col min="12054" max="12054" width="4.6640625" style="2" customWidth="1"/>
    <col min="12055" max="12055" width="14.6640625" style="2" customWidth="1"/>
    <col min="12056" max="12056" width="4.6640625" style="2" customWidth="1"/>
    <col min="12057" max="12057" width="14.6640625" style="2" customWidth="1"/>
    <col min="12058" max="12058" width="4.6640625" style="2" customWidth="1"/>
    <col min="12059" max="12059" width="14.6640625" style="2" customWidth="1"/>
    <col min="12060" max="12060" width="4.6640625" style="2" customWidth="1"/>
    <col min="12061" max="12061" width="14.6640625" style="2" customWidth="1"/>
    <col min="12062" max="12062" width="20.6640625" style="2" customWidth="1"/>
    <col min="12063" max="12063" width="16.6640625" style="2" customWidth="1"/>
    <col min="12064" max="12064" width="1.6640625" style="2" customWidth="1"/>
    <col min="12065" max="12305" width="9" style="2"/>
    <col min="12306" max="12307" width="1.6640625" style="2" customWidth="1"/>
    <col min="12308" max="12308" width="4.6640625" style="2" customWidth="1"/>
    <col min="12309" max="12309" width="24.6640625" style="2" customWidth="1"/>
    <col min="12310" max="12310" width="4.6640625" style="2" customWidth="1"/>
    <col min="12311" max="12311" width="14.6640625" style="2" customWidth="1"/>
    <col min="12312" max="12312" width="4.6640625" style="2" customWidth="1"/>
    <col min="12313" max="12313" width="14.6640625" style="2" customWidth="1"/>
    <col min="12314" max="12314" width="4.6640625" style="2" customWidth="1"/>
    <col min="12315" max="12315" width="14.6640625" style="2" customWidth="1"/>
    <col min="12316" max="12316" width="4.6640625" style="2" customWidth="1"/>
    <col min="12317" max="12317" width="14.6640625" style="2" customWidth="1"/>
    <col min="12318" max="12318" width="20.6640625" style="2" customWidth="1"/>
    <col min="12319" max="12319" width="16.6640625" style="2" customWidth="1"/>
    <col min="12320" max="12320" width="1.6640625" style="2" customWidth="1"/>
    <col min="12321" max="12561" width="9" style="2"/>
    <col min="12562" max="12563" width="1.6640625" style="2" customWidth="1"/>
    <col min="12564" max="12564" width="4.6640625" style="2" customWidth="1"/>
    <col min="12565" max="12565" width="24.6640625" style="2" customWidth="1"/>
    <col min="12566" max="12566" width="4.6640625" style="2" customWidth="1"/>
    <col min="12567" max="12567" width="14.6640625" style="2" customWidth="1"/>
    <col min="12568" max="12568" width="4.6640625" style="2" customWidth="1"/>
    <col min="12569" max="12569" width="14.6640625" style="2" customWidth="1"/>
    <col min="12570" max="12570" width="4.6640625" style="2" customWidth="1"/>
    <col min="12571" max="12571" width="14.6640625" style="2" customWidth="1"/>
    <col min="12572" max="12572" width="4.6640625" style="2" customWidth="1"/>
    <col min="12573" max="12573" width="14.6640625" style="2" customWidth="1"/>
    <col min="12574" max="12574" width="20.6640625" style="2" customWidth="1"/>
    <col min="12575" max="12575" width="16.6640625" style="2" customWidth="1"/>
    <col min="12576" max="12576" width="1.6640625" style="2" customWidth="1"/>
    <col min="12577" max="12817" width="9" style="2"/>
    <col min="12818" max="12819" width="1.6640625" style="2" customWidth="1"/>
    <col min="12820" max="12820" width="4.6640625" style="2" customWidth="1"/>
    <col min="12821" max="12821" width="24.6640625" style="2" customWidth="1"/>
    <col min="12822" max="12822" width="4.6640625" style="2" customWidth="1"/>
    <col min="12823" max="12823" width="14.6640625" style="2" customWidth="1"/>
    <col min="12824" max="12824" width="4.6640625" style="2" customWidth="1"/>
    <col min="12825" max="12825" width="14.6640625" style="2" customWidth="1"/>
    <col min="12826" max="12826" width="4.6640625" style="2" customWidth="1"/>
    <col min="12827" max="12827" width="14.6640625" style="2" customWidth="1"/>
    <col min="12828" max="12828" width="4.6640625" style="2" customWidth="1"/>
    <col min="12829" max="12829" width="14.6640625" style="2" customWidth="1"/>
    <col min="12830" max="12830" width="20.6640625" style="2" customWidth="1"/>
    <col min="12831" max="12831" width="16.6640625" style="2" customWidth="1"/>
    <col min="12832" max="12832" width="1.6640625" style="2" customWidth="1"/>
    <col min="12833" max="13073" width="9" style="2"/>
    <col min="13074" max="13075" width="1.6640625" style="2" customWidth="1"/>
    <col min="13076" max="13076" width="4.6640625" style="2" customWidth="1"/>
    <col min="13077" max="13077" width="24.6640625" style="2" customWidth="1"/>
    <col min="13078" max="13078" width="4.6640625" style="2" customWidth="1"/>
    <col min="13079" max="13079" width="14.6640625" style="2" customWidth="1"/>
    <col min="13080" max="13080" width="4.6640625" style="2" customWidth="1"/>
    <col min="13081" max="13081" width="14.6640625" style="2" customWidth="1"/>
    <col min="13082" max="13082" width="4.6640625" style="2" customWidth="1"/>
    <col min="13083" max="13083" width="14.6640625" style="2" customWidth="1"/>
    <col min="13084" max="13084" width="4.6640625" style="2" customWidth="1"/>
    <col min="13085" max="13085" width="14.6640625" style="2" customWidth="1"/>
    <col min="13086" max="13086" width="20.6640625" style="2" customWidth="1"/>
    <col min="13087" max="13087" width="16.6640625" style="2" customWidth="1"/>
    <col min="13088" max="13088" width="1.6640625" style="2" customWidth="1"/>
    <col min="13089" max="13329" width="9" style="2"/>
    <col min="13330" max="13331" width="1.6640625" style="2" customWidth="1"/>
    <col min="13332" max="13332" width="4.6640625" style="2" customWidth="1"/>
    <col min="13333" max="13333" width="24.6640625" style="2" customWidth="1"/>
    <col min="13334" max="13334" width="4.6640625" style="2" customWidth="1"/>
    <col min="13335" max="13335" width="14.6640625" style="2" customWidth="1"/>
    <col min="13336" max="13336" width="4.6640625" style="2" customWidth="1"/>
    <col min="13337" max="13337" width="14.6640625" style="2" customWidth="1"/>
    <col min="13338" max="13338" width="4.6640625" style="2" customWidth="1"/>
    <col min="13339" max="13339" width="14.6640625" style="2" customWidth="1"/>
    <col min="13340" max="13340" width="4.6640625" style="2" customWidth="1"/>
    <col min="13341" max="13341" width="14.6640625" style="2" customWidth="1"/>
    <col min="13342" max="13342" width="20.6640625" style="2" customWidth="1"/>
    <col min="13343" max="13343" width="16.6640625" style="2" customWidth="1"/>
    <col min="13344" max="13344" width="1.6640625" style="2" customWidth="1"/>
    <col min="13345" max="13585" width="9" style="2"/>
    <col min="13586" max="13587" width="1.6640625" style="2" customWidth="1"/>
    <col min="13588" max="13588" width="4.6640625" style="2" customWidth="1"/>
    <col min="13589" max="13589" width="24.6640625" style="2" customWidth="1"/>
    <col min="13590" max="13590" width="4.6640625" style="2" customWidth="1"/>
    <col min="13591" max="13591" width="14.6640625" style="2" customWidth="1"/>
    <col min="13592" max="13592" width="4.6640625" style="2" customWidth="1"/>
    <col min="13593" max="13593" width="14.6640625" style="2" customWidth="1"/>
    <col min="13594" max="13594" width="4.6640625" style="2" customWidth="1"/>
    <col min="13595" max="13595" width="14.6640625" style="2" customWidth="1"/>
    <col min="13596" max="13596" width="4.6640625" style="2" customWidth="1"/>
    <col min="13597" max="13597" width="14.6640625" style="2" customWidth="1"/>
    <col min="13598" max="13598" width="20.6640625" style="2" customWidth="1"/>
    <col min="13599" max="13599" width="16.6640625" style="2" customWidth="1"/>
    <col min="13600" max="13600" width="1.6640625" style="2" customWidth="1"/>
    <col min="13601" max="13841" width="9" style="2"/>
    <col min="13842" max="13843" width="1.6640625" style="2" customWidth="1"/>
    <col min="13844" max="13844" width="4.6640625" style="2" customWidth="1"/>
    <col min="13845" max="13845" width="24.6640625" style="2" customWidth="1"/>
    <col min="13846" max="13846" width="4.6640625" style="2" customWidth="1"/>
    <col min="13847" max="13847" width="14.6640625" style="2" customWidth="1"/>
    <col min="13848" max="13848" width="4.6640625" style="2" customWidth="1"/>
    <col min="13849" max="13849" width="14.6640625" style="2" customWidth="1"/>
    <col min="13850" max="13850" width="4.6640625" style="2" customWidth="1"/>
    <col min="13851" max="13851" width="14.6640625" style="2" customWidth="1"/>
    <col min="13852" max="13852" width="4.6640625" style="2" customWidth="1"/>
    <col min="13853" max="13853" width="14.6640625" style="2" customWidth="1"/>
    <col min="13854" max="13854" width="20.6640625" style="2" customWidth="1"/>
    <col min="13855" max="13855" width="16.6640625" style="2" customWidth="1"/>
    <col min="13856" max="13856" width="1.6640625" style="2" customWidth="1"/>
    <col min="13857" max="14097" width="9" style="2"/>
    <col min="14098" max="14099" width="1.6640625" style="2" customWidth="1"/>
    <col min="14100" max="14100" width="4.6640625" style="2" customWidth="1"/>
    <col min="14101" max="14101" width="24.6640625" style="2" customWidth="1"/>
    <col min="14102" max="14102" width="4.6640625" style="2" customWidth="1"/>
    <col min="14103" max="14103" width="14.6640625" style="2" customWidth="1"/>
    <col min="14104" max="14104" width="4.6640625" style="2" customWidth="1"/>
    <col min="14105" max="14105" width="14.6640625" style="2" customWidth="1"/>
    <col min="14106" max="14106" width="4.6640625" style="2" customWidth="1"/>
    <col min="14107" max="14107" width="14.6640625" style="2" customWidth="1"/>
    <col min="14108" max="14108" width="4.6640625" style="2" customWidth="1"/>
    <col min="14109" max="14109" width="14.6640625" style="2" customWidth="1"/>
    <col min="14110" max="14110" width="20.6640625" style="2" customWidth="1"/>
    <col min="14111" max="14111" width="16.6640625" style="2" customWidth="1"/>
    <col min="14112" max="14112" width="1.6640625" style="2" customWidth="1"/>
    <col min="14113" max="14353" width="9" style="2"/>
    <col min="14354" max="14355" width="1.6640625" style="2" customWidth="1"/>
    <col min="14356" max="14356" width="4.6640625" style="2" customWidth="1"/>
    <col min="14357" max="14357" width="24.6640625" style="2" customWidth="1"/>
    <col min="14358" max="14358" width="4.6640625" style="2" customWidth="1"/>
    <col min="14359" max="14359" width="14.6640625" style="2" customWidth="1"/>
    <col min="14360" max="14360" width="4.6640625" style="2" customWidth="1"/>
    <col min="14361" max="14361" width="14.6640625" style="2" customWidth="1"/>
    <col min="14362" max="14362" width="4.6640625" style="2" customWidth="1"/>
    <col min="14363" max="14363" width="14.6640625" style="2" customWidth="1"/>
    <col min="14364" max="14364" width="4.6640625" style="2" customWidth="1"/>
    <col min="14365" max="14365" width="14.6640625" style="2" customWidth="1"/>
    <col min="14366" max="14366" width="20.6640625" style="2" customWidth="1"/>
    <col min="14367" max="14367" width="16.6640625" style="2" customWidth="1"/>
    <col min="14368" max="14368" width="1.6640625" style="2" customWidth="1"/>
    <col min="14369" max="14609" width="9" style="2"/>
    <col min="14610" max="14611" width="1.6640625" style="2" customWidth="1"/>
    <col min="14612" max="14612" width="4.6640625" style="2" customWidth="1"/>
    <col min="14613" max="14613" width="24.6640625" style="2" customWidth="1"/>
    <col min="14614" max="14614" width="4.6640625" style="2" customWidth="1"/>
    <col min="14615" max="14615" width="14.6640625" style="2" customWidth="1"/>
    <col min="14616" max="14616" width="4.6640625" style="2" customWidth="1"/>
    <col min="14617" max="14617" width="14.6640625" style="2" customWidth="1"/>
    <col min="14618" max="14618" width="4.6640625" style="2" customWidth="1"/>
    <col min="14619" max="14619" width="14.6640625" style="2" customWidth="1"/>
    <col min="14620" max="14620" width="4.6640625" style="2" customWidth="1"/>
    <col min="14621" max="14621" width="14.6640625" style="2" customWidth="1"/>
    <col min="14622" max="14622" width="20.6640625" style="2" customWidth="1"/>
    <col min="14623" max="14623" width="16.6640625" style="2" customWidth="1"/>
    <col min="14624" max="14624" width="1.6640625" style="2" customWidth="1"/>
    <col min="14625" max="14865" width="9" style="2"/>
    <col min="14866" max="14867" width="1.6640625" style="2" customWidth="1"/>
    <col min="14868" max="14868" width="4.6640625" style="2" customWidth="1"/>
    <col min="14869" max="14869" width="24.6640625" style="2" customWidth="1"/>
    <col min="14870" max="14870" width="4.6640625" style="2" customWidth="1"/>
    <col min="14871" max="14871" width="14.6640625" style="2" customWidth="1"/>
    <col min="14872" max="14872" width="4.6640625" style="2" customWidth="1"/>
    <col min="14873" max="14873" width="14.6640625" style="2" customWidth="1"/>
    <col min="14874" max="14874" width="4.6640625" style="2" customWidth="1"/>
    <col min="14875" max="14875" width="14.6640625" style="2" customWidth="1"/>
    <col min="14876" max="14876" width="4.6640625" style="2" customWidth="1"/>
    <col min="14877" max="14877" width="14.6640625" style="2" customWidth="1"/>
    <col min="14878" max="14878" width="20.6640625" style="2" customWidth="1"/>
    <col min="14879" max="14879" width="16.6640625" style="2" customWidth="1"/>
    <col min="14880" max="14880" width="1.6640625" style="2" customWidth="1"/>
    <col min="14881" max="15121" width="9" style="2"/>
    <col min="15122" max="15123" width="1.6640625" style="2" customWidth="1"/>
    <col min="15124" max="15124" width="4.6640625" style="2" customWidth="1"/>
    <col min="15125" max="15125" width="24.6640625" style="2" customWidth="1"/>
    <col min="15126" max="15126" width="4.6640625" style="2" customWidth="1"/>
    <col min="15127" max="15127" width="14.6640625" style="2" customWidth="1"/>
    <col min="15128" max="15128" width="4.6640625" style="2" customWidth="1"/>
    <col min="15129" max="15129" width="14.6640625" style="2" customWidth="1"/>
    <col min="15130" max="15130" width="4.6640625" style="2" customWidth="1"/>
    <col min="15131" max="15131" width="14.6640625" style="2" customWidth="1"/>
    <col min="15132" max="15132" width="4.6640625" style="2" customWidth="1"/>
    <col min="15133" max="15133" width="14.6640625" style="2" customWidth="1"/>
    <col min="15134" max="15134" width="20.6640625" style="2" customWidth="1"/>
    <col min="15135" max="15135" width="16.6640625" style="2" customWidth="1"/>
    <col min="15136" max="15136" width="1.6640625" style="2" customWidth="1"/>
    <col min="15137" max="15377" width="9" style="2"/>
    <col min="15378" max="15379" width="1.6640625" style="2" customWidth="1"/>
    <col min="15380" max="15380" width="4.6640625" style="2" customWidth="1"/>
    <col min="15381" max="15381" width="24.6640625" style="2" customWidth="1"/>
    <col min="15382" max="15382" width="4.6640625" style="2" customWidth="1"/>
    <col min="15383" max="15383" width="14.6640625" style="2" customWidth="1"/>
    <col min="15384" max="15384" width="4.6640625" style="2" customWidth="1"/>
    <col min="15385" max="15385" width="14.6640625" style="2" customWidth="1"/>
    <col min="15386" max="15386" width="4.6640625" style="2" customWidth="1"/>
    <col min="15387" max="15387" width="14.6640625" style="2" customWidth="1"/>
    <col min="15388" max="15388" width="4.6640625" style="2" customWidth="1"/>
    <col min="15389" max="15389" width="14.6640625" style="2" customWidth="1"/>
    <col min="15390" max="15390" width="20.6640625" style="2" customWidth="1"/>
    <col min="15391" max="15391" width="16.6640625" style="2" customWidth="1"/>
    <col min="15392" max="15392" width="1.6640625" style="2" customWidth="1"/>
    <col min="15393" max="15633" width="9" style="2"/>
    <col min="15634" max="15635" width="1.6640625" style="2" customWidth="1"/>
    <col min="15636" max="15636" width="4.6640625" style="2" customWidth="1"/>
    <col min="15637" max="15637" width="24.6640625" style="2" customWidth="1"/>
    <col min="15638" max="15638" width="4.6640625" style="2" customWidth="1"/>
    <col min="15639" max="15639" width="14.6640625" style="2" customWidth="1"/>
    <col min="15640" max="15640" width="4.6640625" style="2" customWidth="1"/>
    <col min="15641" max="15641" width="14.6640625" style="2" customWidth="1"/>
    <col min="15642" max="15642" width="4.6640625" style="2" customWidth="1"/>
    <col min="15643" max="15643" width="14.6640625" style="2" customWidth="1"/>
    <col min="15644" max="15644" width="4.6640625" style="2" customWidth="1"/>
    <col min="15645" max="15645" width="14.6640625" style="2" customWidth="1"/>
    <col min="15646" max="15646" width="20.6640625" style="2" customWidth="1"/>
    <col min="15647" max="15647" width="16.6640625" style="2" customWidth="1"/>
    <col min="15648" max="15648" width="1.6640625" style="2" customWidth="1"/>
    <col min="15649" max="15889" width="9" style="2"/>
    <col min="15890" max="15891" width="1.6640625" style="2" customWidth="1"/>
    <col min="15892" max="15892" width="4.6640625" style="2" customWidth="1"/>
    <col min="15893" max="15893" width="24.6640625" style="2" customWidth="1"/>
    <col min="15894" max="15894" width="4.6640625" style="2" customWidth="1"/>
    <col min="15895" max="15895" width="14.6640625" style="2" customWidth="1"/>
    <col min="15896" max="15896" width="4.6640625" style="2" customWidth="1"/>
    <col min="15897" max="15897" width="14.6640625" style="2" customWidth="1"/>
    <col min="15898" max="15898" width="4.6640625" style="2" customWidth="1"/>
    <col min="15899" max="15899" width="14.6640625" style="2" customWidth="1"/>
    <col min="15900" max="15900" width="4.6640625" style="2" customWidth="1"/>
    <col min="15901" max="15901" width="14.6640625" style="2" customWidth="1"/>
    <col min="15902" max="15902" width="20.6640625" style="2" customWidth="1"/>
    <col min="15903" max="15903" width="16.6640625" style="2" customWidth="1"/>
    <col min="15904" max="15904" width="1.6640625" style="2" customWidth="1"/>
    <col min="15905" max="16145" width="9" style="2"/>
    <col min="16146" max="16147" width="1.6640625" style="2" customWidth="1"/>
    <col min="16148" max="16148" width="4.6640625" style="2" customWidth="1"/>
    <col min="16149" max="16149" width="24.6640625" style="2" customWidth="1"/>
    <col min="16150" max="16150" width="4.6640625" style="2" customWidth="1"/>
    <col min="16151" max="16151" width="14.6640625" style="2" customWidth="1"/>
    <col min="16152" max="16152" width="4.6640625" style="2" customWidth="1"/>
    <col min="16153" max="16153" width="14.6640625" style="2" customWidth="1"/>
    <col min="16154" max="16154" width="4.6640625" style="2" customWidth="1"/>
    <col min="16155" max="16155" width="14.6640625" style="2" customWidth="1"/>
    <col min="16156" max="16156" width="4.6640625" style="2" customWidth="1"/>
    <col min="16157" max="16157" width="14.6640625" style="2" customWidth="1"/>
    <col min="16158" max="16158" width="20.6640625" style="2" customWidth="1"/>
    <col min="16159" max="16159" width="16.6640625" style="2" customWidth="1"/>
    <col min="16160" max="16160" width="1.6640625" style="2" customWidth="1"/>
    <col min="16161" max="16384" width="9" style="2"/>
  </cols>
  <sheetData>
    <row r="1" spans="3:33" ht="20.100000000000001" customHeight="1" x14ac:dyDescent="0.2">
      <c r="C1" s="2" t="s">
        <v>270</v>
      </c>
      <c r="AC1" s="3"/>
      <c r="AD1" s="3"/>
      <c r="AE1" s="1" t="s">
        <v>5</v>
      </c>
    </row>
    <row r="2" spans="3:33" ht="20.100000000000001" customHeight="1" x14ac:dyDescent="0.2">
      <c r="C2" s="136" t="s">
        <v>10</v>
      </c>
      <c r="D2" s="136"/>
      <c r="E2" s="137" t="str">
        <f>C3&amp;". "&amp;D3</f>
        <v>1. マロンちゃん</v>
      </c>
      <c r="F2" s="138"/>
      <c r="G2" s="138"/>
      <c r="H2" s="138"/>
      <c r="I2" s="138"/>
      <c r="J2" s="139"/>
      <c r="K2" s="137" t="str">
        <f>C8&amp;". "&amp;D8</f>
        <v>2. MTP</v>
      </c>
      <c r="L2" s="138"/>
      <c r="M2" s="138"/>
      <c r="N2" s="138"/>
      <c r="O2" s="138"/>
      <c r="P2" s="139"/>
      <c r="Q2" s="137" t="str">
        <f>C13&amp;". "&amp;D13</f>
        <v>3. ごちそうさん</v>
      </c>
      <c r="R2" s="138"/>
      <c r="S2" s="138"/>
      <c r="T2" s="138"/>
      <c r="U2" s="138"/>
      <c r="V2" s="139"/>
      <c r="W2" s="137" t="str">
        <f>C18&amp;". "&amp;D18</f>
        <v>4. Project 0.1 t’s</v>
      </c>
      <c r="X2" s="138"/>
      <c r="Y2" s="138"/>
      <c r="Z2" s="138"/>
      <c r="AA2" s="138"/>
      <c r="AB2" s="139"/>
      <c r="AC2" s="140" t="s">
        <v>15</v>
      </c>
      <c r="AD2" s="141"/>
      <c r="AE2" s="40" t="s">
        <v>0</v>
      </c>
    </row>
    <row r="3" spans="3:33" ht="20.100000000000001" customHeight="1" x14ac:dyDescent="0.2">
      <c r="C3" s="115">
        <v>1</v>
      </c>
      <c r="D3" s="118" t="str">
        <f>選手名簿!C3</f>
        <v>マロンちゃん</v>
      </c>
      <c r="E3" s="121"/>
      <c r="F3" s="122"/>
      <c r="G3" s="122"/>
      <c r="H3" s="122"/>
      <c r="I3" s="122"/>
      <c r="J3" s="123"/>
      <c r="K3" s="7" t="str">
        <f>IF(M3&gt;O3,"○",IF(M3&lt;O3,"×"," "))</f>
        <v>×</v>
      </c>
      <c r="L3" s="16"/>
      <c r="M3" s="31">
        <f>COUNTIF(L4:L6,"○")</f>
        <v>0</v>
      </c>
      <c r="N3" s="32" t="s">
        <v>1</v>
      </c>
      <c r="O3" s="31">
        <f>COUNTIF(P4:P6,"○")</f>
        <v>3</v>
      </c>
      <c r="P3" s="33"/>
      <c r="Q3" s="7" t="str">
        <f>IF(S3&gt;U3,"○",IF(S3&lt;U3,"×"," "))</f>
        <v>○</v>
      </c>
      <c r="R3" s="16"/>
      <c r="S3" s="31">
        <f>COUNTIF(R4:R6,"○")</f>
        <v>2</v>
      </c>
      <c r="T3" s="32" t="s">
        <v>1</v>
      </c>
      <c r="U3" s="31">
        <f>COUNTIF(V4:V6,"○")</f>
        <v>1</v>
      </c>
      <c r="V3" s="33"/>
      <c r="W3" s="7" t="str">
        <f>IF(Y3&gt;AA3,"○",IF(Y3&lt;AA3,"×"," "))</f>
        <v>○</v>
      </c>
      <c r="X3" s="16"/>
      <c r="Y3" s="31">
        <f>COUNTIF(X4:X6,"○")</f>
        <v>2</v>
      </c>
      <c r="Z3" s="32" t="s">
        <v>1</v>
      </c>
      <c r="AA3" s="31">
        <f>COUNTIF(AB4:AB6,"○")</f>
        <v>1</v>
      </c>
      <c r="AB3" s="33"/>
      <c r="AC3" s="49"/>
      <c r="AD3" s="57"/>
      <c r="AE3" s="130">
        <v>2</v>
      </c>
    </row>
    <row r="4" spans="3:33" ht="20.100000000000001" customHeight="1" x14ac:dyDescent="0.2">
      <c r="C4" s="116"/>
      <c r="D4" s="119"/>
      <c r="E4" s="124"/>
      <c r="F4" s="125"/>
      <c r="G4" s="125"/>
      <c r="H4" s="125"/>
      <c r="I4" s="125"/>
      <c r="J4" s="126"/>
      <c r="K4" s="8" t="s">
        <v>11</v>
      </c>
      <c r="L4" s="36" t="str">
        <f>IF(M4&gt;O4,"○",IF(M4&lt;O4,"×"," "))</f>
        <v>×</v>
      </c>
      <c r="M4" s="19">
        <v>0</v>
      </c>
      <c r="N4" s="20" t="s">
        <v>1</v>
      </c>
      <c r="O4" s="21">
        <v>6</v>
      </c>
      <c r="P4" s="22" t="str">
        <f>IF(M4&lt;O4,"○",IF(M4&gt;O4,"×"," "))</f>
        <v>○</v>
      </c>
      <c r="Q4" s="59" t="s">
        <v>11</v>
      </c>
      <c r="R4" s="60" t="str">
        <f>IF(S4&gt;U4,"○",IF(S4&lt;U4,"×"," "))</f>
        <v>○</v>
      </c>
      <c r="S4" s="19">
        <v>6</v>
      </c>
      <c r="T4" s="20" t="s">
        <v>1</v>
      </c>
      <c r="U4" s="21">
        <v>0</v>
      </c>
      <c r="V4" s="22" t="str">
        <f>IF(S4&lt;U4,"○",IF(S4&gt;U4,"×"," "))</f>
        <v>×</v>
      </c>
      <c r="W4" s="59" t="s">
        <v>11</v>
      </c>
      <c r="X4" s="60" t="str">
        <f>IF(Y4&gt;AA4,"○",IF(Y4&lt;AA4,"×"," "))</f>
        <v>○</v>
      </c>
      <c r="Y4" s="19">
        <v>6</v>
      </c>
      <c r="Z4" s="20" t="s">
        <v>1</v>
      </c>
      <c r="AA4" s="21">
        <v>3</v>
      </c>
      <c r="AB4" s="22" t="str">
        <f>IF(Y4&lt;AA4,"○",IF(Y4&gt;AA4,"×"," "))</f>
        <v>×</v>
      </c>
      <c r="AC4" s="34" t="s">
        <v>6</v>
      </c>
      <c r="AD4" s="51" t="str">
        <f>COUNTIF(E3:AB3,"○")&amp;"勝 "&amp;COUNTIF(E3:AB3,"×")&amp;"敗"</f>
        <v>2勝 1敗</v>
      </c>
      <c r="AE4" s="131"/>
    </row>
    <row r="5" spans="3:33" ht="20.100000000000001" customHeight="1" x14ac:dyDescent="0.2">
      <c r="C5" s="116"/>
      <c r="D5" s="119"/>
      <c r="E5" s="124"/>
      <c r="F5" s="125"/>
      <c r="G5" s="125"/>
      <c r="H5" s="125"/>
      <c r="I5" s="125"/>
      <c r="J5" s="126"/>
      <c r="K5" s="9" t="s">
        <v>12</v>
      </c>
      <c r="L5" s="37" t="str">
        <f>IF(M5&gt;O5,"○",IF(M5&lt;O5,"×"," "))</f>
        <v>×</v>
      </c>
      <c r="M5" s="6">
        <v>4</v>
      </c>
      <c r="N5" s="4" t="s">
        <v>1</v>
      </c>
      <c r="O5" s="17">
        <v>6</v>
      </c>
      <c r="P5" s="23" t="str">
        <f>IF(M5&lt;O5,"○",IF(M5&gt;O5,"×"," "))</f>
        <v>○</v>
      </c>
      <c r="Q5" s="61" t="s">
        <v>12</v>
      </c>
      <c r="R5" s="62" t="str">
        <f>IF(S5&gt;U5,"○",IF(S5&lt;U5,"×"," "))</f>
        <v>×</v>
      </c>
      <c r="S5" s="6">
        <v>4</v>
      </c>
      <c r="T5" s="4" t="s">
        <v>1</v>
      </c>
      <c r="U5" s="17">
        <v>6</v>
      </c>
      <c r="V5" s="23" t="str">
        <f>IF(S5&lt;U5,"○",IF(S5&gt;U5,"×"," "))</f>
        <v>○</v>
      </c>
      <c r="W5" s="61" t="s">
        <v>12</v>
      </c>
      <c r="X5" s="62" t="str">
        <f>IF(Y5&gt;AA5,"○",IF(Y5&lt;AA5,"×"," "))</f>
        <v>○</v>
      </c>
      <c r="Y5" s="6">
        <v>6</v>
      </c>
      <c r="Z5" s="4" t="s">
        <v>1</v>
      </c>
      <c r="AA5" s="17">
        <v>5</v>
      </c>
      <c r="AB5" s="23" t="str">
        <f>IF(Y5&lt;AA5,"○",IF(Y5&gt;AA5,"×"," "))</f>
        <v>×</v>
      </c>
      <c r="AC5" s="35" t="s">
        <v>14</v>
      </c>
      <c r="AD5" s="52" t="str">
        <f>SUM(G3,M3,S3,Y3)&amp;"試合"</f>
        <v>4試合</v>
      </c>
      <c r="AE5" s="131"/>
      <c r="AG5" s="50"/>
    </row>
    <row r="6" spans="3:33" ht="20.100000000000001" customHeight="1" x14ac:dyDescent="0.2">
      <c r="C6" s="116"/>
      <c r="D6" s="119"/>
      <c r="E6" s="124"/>
      <c r="F6" s="125"/>
      <c r="G6" s="125"/>
      <c r="H6" s="125"/>
      <c r="I6" s="125"/>
      <c r="J6" s="126"/>
      <c r="K6" s="13" t="s">
        <v>13</v>
      </c>
      <c r="L6" s="38" t="str">
        <f>IF(M6&gt;O6,"○",IF(M6&lt;O6,"×"," "))</f>
        <v>×</v>
      </c>
      <c r="M6" s="14">
        <v>4</v>
      </c>
      <c r="N6" s="15" t="s">
        <v>1</v>
      </c>
      <c r="O6" s="18">
        <v>6</v>
      </c>
      <c r="P6" s="24" t="str">
        <f>IF(M6&lt;O6,"○",IF(M6&gt;O6,"×"," "))</f>
        <v>○</v>
      </c>
      <c r="Q6" s="63" t="s">
        <v>13</v>
      </c>
      <c r="R6" s="64" t="str">
        <f>IF(S6&gt;U6,"○",IF(S6&lt;U6,"×"," "))</f>
        <v>○</v>
      </c>
      <c r="S6" s="14">
        <v>6</v>
      </c>
      <c r="T6" s="15" t="s">
        <v>1</v>
      </c>
      <c r="U6" s="18">
        <v>0</v>
      </c>
      <c r="V6" s="24" t="str">
        <f>IF(S6&lt;U6,"○",IF(S6&gt;U6,"×"," "))</f>
        <v>×</v>
      </c>
      <c r="W6" s="63" t="s">
        <v>13</v>
      </c>
      <c r="X6" s="64" t="str">
        <f>IF(Y6&gt;AA6,"○",IF(Y6&lt;AA6,"×"," "))</f>
        <v>×</v>
      </c>
      <c r="Y6" s="14">
        <v>2</v>
      </c>
      <c r="Z6" s="15" t="s">
        <v>1</v>
      </c>
      <c r="AA6" s="18">
        <v>6</v>
      </c>
      <c r="AB6" s="24" t="str">
        <f>IF(Y6&lt;AA6,"○",IF(Y6&gt;AA6,"×"," "))</f>
        <v>○</v>
      </c>
      <c r="AC6" s="25" t="s">
        <v>7</v>
      </c>
      <c r="AD6" s="53">
        <f>AC7/AD7*100</f>
        <v>50</v>
      </c>
      <c r="AE6" s="131"/>
      <c r="AG6" s="50"/>
    </row>
    <row r="7" spans="3:33" ht="20.100000000000001" customHeight="1" x14ac:dyDescent="0.2">
      <c r="C7" s="117"/>
      <c r="D7" s="120"/>
      <c r="E7" s="127"/>
      <c r="F7" s="128"/>
      <c r="G7" s="128"/>
      <c r="H7" s="128"/>
      <c r="I7" s="128"/>
      <c r="J7" s="129"/>
      <c r="K7" s="10" t="s">
        <v>4</v>
      </c>
      <c r="L7" s="12"/>
      <c r="M7" s="28">
        <f>SUM(M4:M6)</f>
        <v>8</v>
      </c>
      <c r="N7" s="29" t="s">
        <v>1</v>
      </c>
      <c r="O7" s="11">
        <f>SUM(O4:O6)</f>
        <v>18</v>
      </c>
      <c r="P7" s="30"/>
      <c r="Q7" s="10" t="s">
        <v>4</v>
      </c>
      <c r="R7" s="12"/>
      <c r="S7" s="28">
        <f>SUM(S4:S6)</f>
        <v>16</v>
      </c>
      <c r="T7" s="29" t="s">
        <v>1</v>
      </c>
      <c r="U7" s="11">
        <f>SUM(U4:U6)</f>
        <v>6</v>
      </c>
      <c r="V7" s="30"/>
      <c r="W7" s="10" t="s">
        <v>4</v>
      </c>
      <c r="X7" s="12"/>
      <c r="Y7" s="28">
        <f>SUM(Y4:Y6)</f>
        <v>14</v>
      </c>
      <c r="Z7" s="29" t="s">
        <v>1</v>
      </c>
      <c r="AA7" s="11">
        <f>SUM(AA4:AA6)</f>
        <v>14</v>
      </c>
      <c r="AB7" s="30"/>
      <c r="AC7" s="26">
        <f>SUM(G7,M7,S7,Y7)</f>
        <v>38</v>
      </c>
      <c r="AD7" s="54">
        <f>SUM(G7,I7,M7,O7,S7,U7,Y7,AA7)</f>
        <v>76</v>
      </c>
      <c r="AE7" s="131"/>
      <c r="AG7" s="50"/>
    </row>
    <row r="8" spans="3:33" ht="20.100000000000001" customHeight="1" x14ac:dyDescent="0.2">
      <c r="C8" s="115">
        <f>C3+1</f>
        <v>2</v>
      </c>
      <c r="D8" s="118" t="str">
        <f>選手名簿!D3</f>
        <v>MTP</v>
      </c>
      <c r="E8" s="7" t="str">
        <f>IF(G8&gt;I8,"○",IF(G8&lt;I8,"×"," "))</f>
        <v>○</v>
      </c>
      <c r="F8" s="16"/>
      <c r="G8" s="31">
        <f>COUNTIF(F9:F11,"○")</f>
        <v>3</v>
      </c>
      <c r="H8" s="32" t="s">
        <v>1</v>
      </c>
      <c r="I8" s="31">
        <f>COUNTIF(J9:J11,"○")</f>
        <v>0</v>
      </c>
      <c r="J8" s="33"/>
      <c r="K8" s="121">
        <v>9.9999999999999897E+57</v>
      </c>
      <c r="L8" s="122"/>
      <c r="M8" s="122"/>
      <c r="N8" s="122"/>
      <c r="O8" s="122"/>
      <c r="P8" s="123"/>
      <c r="Q8" s="7" t="str">
        <f>IF(S8&gt;U8,"○",IF(S8&lt;U8,"×"," "))</f>
        <v>○</v>
      </c>
      <c r="R8" s="16"/>
      <c r="S8" s="31">
        <f>COUNTIF(R9:R11,"○")</f>
        <v>3</v>
      </c>
      <c r="T8" s="32" t="s">
        <v>1</v>
      </c>
      <c r="U8" s="31">
        <f>COUNTIF(V9:V11,"○")</f>
        <v>0</v>
      </c>
      <c r="V8" s="33"/>
      <c r="W8" s="7" t="str">
        <f>IF(Y8&gt;AA8,"○",IF(Y8&lt;AA8,"×"," "))</f>
        <v>○</v>
      </c>
      <c r="X8" s="16"/>
      <c r="Y8" s="31">
        <f>COUNTIF(X9:X11,"○")</f>
        <v>3</v>
      </c>
      <c r="Z8" s="32" t="s">
        <v>1</v>
      </c>
      <c r="AA8" s="31">
        <f>COUNTIF(AB9:AB11,"○")</f>
        <v>0</v>
      </c>
      <c r="AB8" s="33"/>
      <c r="AC8" s="49"/>
      <c r="AD8" s="57"/>
      <c r="AE8" s="130">
        <v>1</v>
      </c>
      <c r="AG8" s="50"/>
    </row>
    <row r="9" spans="3:33" ht="20.100000000000001" customHeight="1" x14ac:dyDescent="0.2">
      <c r="C9" s="116"/>
      <c r="D9" s="119"/>
      <c r="E9" s="8" t="s">
        <v>11</v>
      </c>
      <c r="F9" s="36" t="str">
        <f>IF(G9&gt;I9,"○",IF(G9&lt;I9,"×"," "))</f>
        <v>○</v>
      </c>
      <c r="G9" s="19">
        <f>O4</f>
        <v>6</v>
      </c>
      <c r="H9" s="20" t="s">
        <v>1</v>
      </c>
      <c r="I9" s="21">
        <f>M4</f>
        <v>0</v>
      </c>
      <c r="J9" s="22" t="str">
        <f>IF(G9&lt;I9,"○",IF(G9&gt;I9,"×"," "))</f>
        <v>×</v>
      </c>
      <c r="K9" s="124"/>
      <c r="L9" s="125"/>
      <c r="M9" s="125"/>
      <c r="N9" s="125"/>
      <c r="O9" s="125"/>
      <c r="P9" s="126"/>
      <c r="Q9" s="8" t="s">
        <v>11</v>
      </c>
      <c r="R9" s="36" t="str">
        <f>IF(S9&gt;U9,"○",IF(S9&lt;U9,"×"," "))</f>
        <v>○</v>
      </c>
      <c r="S9" s="19">
        <v>6</v>
      </c>
      <c r="T9" s="20" t="s">
        <v>1</v>
      </c>
      <c r="U9" s="21">
        <v>1</v>
      </c>
      <c r="V9" s="22" t="str">
        <f>IF(S9&lt;U9,"○",IF(S9&gt;U9,"×"," "))</f>
        <v>×</v>
      </c>
      <c r="W9" s="59" t="s">
        <v>11</v>
      </c>
      <c r="X9" s="60" t="str">
        <f>IF(Y9&gt;AA9,"○",IF(Y9&lt;AA9,"×"," "))</f>
        <v>○</v>
      </c>
      <c r="Y9" s="19">
        <v>6</v>
      </c>
      <c r="Z9" s="20" t="s">
        <v>1</v>
      </c>
      <c r="AA9" s="21">
        <v>0</v>
      </c>
      <c r="AB9" s="22" t="str">
        <f>IF(Y9&lt;AA9,"○",IF(Y9&gt;AA9,"×"," "))</f>
        <v>×</v>
      </c>
      <c r="AC9" s="34" t="s">
        <v>6</v>
      </c>
      <c r="AD9" s="51" t="str">
        <f>COUNTIF(E8:AB8,"○")&amp;"勝 "&amp;COUNTIF(E8:AB8,"×")&amp;"敗"</f>
        <v>3勝 0敗</v>
      </c>
      <c r="AE9" s="131"/>
      <c r="AG9" s="50"/>
    </row>
    <row r="10" spans="3:33" ht="20.100000000000001" customHeight="1" x14ac:dyDescent="0.2">
      <c r="C10" s="116"/>
      <c r="D10" s="119"/>
      <c r="E10" s="9" t="s">
        <v>12</v>
      </c>
      <c r="F10" s="37" t="str">
        <f>IF(G10&gt;I10,"○",IF(G10&lt;I10,"×"," "))</f>
        <v>○</v>
      </c>
      <c r="G10" s="6">
        <f>O5</f>
        <v>6</v>
      </c>
      <c r="H10" s="4" t="s">
        <v>1</v>
      </c>
      <c r="I10" s="17">
        <f>M5</f>
        <v>4</v>
      </c>
      <c r="J10" s="23" t="str">
        <f>IF(G10&lt;I10,"○",IF(G10&gt;I10,"×"," "))</f>
        <v>×</v>
      </c>
      <c r="K10" s="124"/>
      <c r="L10" s="125"/>
      <c r="M10" s="125"/>
      <c r="N10" s="125"/>
      <c r="O10" s="125"/>
      <c r="P10" s="126"/>
      <c r="Q10" s="9" t="s">
        <v>12</v>
      </c>
      <c r="R10" s="37" t="str">
        <f>IF(S10&gt;U10,"○",IF(S10&lt;U10,"×"," "))</f>
        <v>○</v>
      </c>
      <c r="S10" s="6">
        <v>6</v>
      </c>
      <c r="T10" s="4" t="s">
        <v>1</v>
      </c>
      <c r="U10" s="17">
        <v>0</v>
      </c>
      <c r="V10" s="23" t="str">
        <f>IF(S10&lt;U10,"○",IF(S10&gt;U10,"×"," "))</f>
        <v>×</v>
      </c>
      <c r="W10" s="61" t="s">
        <v>12</v>
      </c>
      <c r="X10" s="62" t="str">
        <f>IF(Y10&gt;AA10,"○",IF(Y10&lt;AA10,"×"," "))</f>
        <v>○</v>
      </c>
      <c r="Y10" s="6">
        <v>6</v>
      </c>
      <c r="Z10" s="4" t="s">
        <v>1</v>
      </c>
      <c r="AA10" s="17">
        <v>0</v>
      </c>
      <c r="AB10" s="23" t="str">
        <f>IF(Y10&lt;AA10,"○",IF(Y10&gt;AA10,"×"," "))</f>
        <v>×</v>
      </c>
      <c r="AC10" s="35" t="s">
        <v>14</v>
      </c>
      <c r="AD10" s="52" t="str">
        <f>SUM(G8,M8,S8,Y8)&amp;"試合"</f>
        <v>9試合</v>
      </c>
      <c r="AE10" s="131"/>
      <c r="AG10" s="5"/>
    </row>
    <row r="11" spans="3:33" ht="20.100000000000001" customHeight="1" x14ac:dyDescent="0.2">
      <c r="C11" s="116"/>
      <c r="D11" s="119"/>
      <c r="E11" s="13" t="s">
        <v>13</v>
      </c>
      <c r="F11" s="38" t="str">
        <f>IF(G11&gt;I11,"○",IF(G11&lt;I11,"×"," "))</f>
        <v>○</v>
      </c>
      <c r="G11" s="14">
        <f>O6</f>
        <v>6</v>
      </c>
      <c r="H11" s="15" t="s">
        <v>1</v>
      </c>
      <c r="I11" s="18">
        <f>M6</f>
        <v>4</v>
      </c>
      <c r="J11" s="24" t="str">
        <f>IF(G11&lt;I11,"○",IF(G11&gt;I11,"×"," "))</f>
        <v>×</v>
      </c>
      <c r="K11" s="124"/>
      <c r="L11" s="125"/>
      <c r="M11" s="125"/>
      <c r="N11" s="125"/>
      <c r="O11" s="125"/>
      <c r="P11" s="126"/>
      <c r="Q11" s="13" t="s">
        <v>13</v>
      </c>
      <c r="R11" s="38" t="str">
        <f>IF(S11&gt;U11,"○",IF(S11&lt;U11,"×"," "))</f>
        <v>○</v>
      </c>
      <c r="S11" s="14">
        <v>6</v>
      </c>
      <c r="T11" s="15" t="s">
        <v>1</v>
      </c>
      <c r="U11" s="18">
        <v>4</v>
      </c>
      <c r="V11" s="24" t="str">
        <f>IF(S11&lt;U11,"○",IF(S11&gt;U11,"×"," "))</f>
        <v>×</v>
      </c>
      <c r="W11" s="63" t="s">
        <v>13</v>
      </c>
      <c r="X11" s="64" t="str">
        <f>IF(Y11&gt;AA11,"○",IF(Y11&lt;AA11,"×"," "))</f>
        <v>○</v>
      </c>
      <c r="Y11" s="14">
        <v>6</v>
      </c>
      <c r="Z11" s="15" t="s">
        <v>1</v>
      </c>
      <c r="AA11" s="18">
        <v>2</v>
      </c>
      <c r="AB11" s="24" t="str">
        <f>IF(Y11&lt;AA11,"○",IF(Y11&gt;AA11,"×"," "))</f>
        <v>×</v>
      </c>
      <c r="AC11" s="25" t="s">
        <v>7</v>
      </c>
      <c r="AD11" s="53">
        <f>AC12/AD12*100</f>
        <v>78.260869565217391</v>
      </c>
      <c r="AE11" s="131"/>
      <c r="AG11" s="5"/>
    </row>
    <row r="12" spans="3:33" ht="20.100000000000001" customHeight="1" x14ac:dyDescent="0.2">
      <c r="C12" s="117"/>
      <c r="D12" s="120"/>
      <c r="E12" s="10" t="s">
        <v>4</v>
      </c>
      <c r="F12" s="12"/>
      <c r="G12" s="28">
        <f>SUM(G9:G11)</f>
        <v>18</v>
      </c>
      <c r="H12" s="29" t="s">
        <v>1</v>
      </c>
      <c r="I12" s="11">
        <f>SUM(I9:I11)</f>
        <v>8</v>
      </c>
      <c r="J12" s="30"/>
      <c r="K12" s="127"/>
      <c r="L12" s="128"/>
      <c r="M12" s="128"/>
      <c r="N12" s="128"/>
      <c r="O12" s="128"/>
      <c r="P12" s="129"/>
      <c r="Q12" s="10" t="s">
        <v>4</v>
      </c>
      <c r="R12" s="12"/>
      <c r="S12" s="28">
        <f>SUM(S9:S11)</f>
        <v>18</v>
      </c>
      <c r="T12" s="29" t="s">
        <v>1</v>
      </c>
      <c r="U12" s="11">
        <f>SUM(U9:U11)</f>
        <v>5</v>
      </c>
      <c r="V12" s="30"/>
      <c r="W12" s="10" t="s">
        <v>4</v>
      </c>
      <c r="X12" s="12"/>
      <c r="Y12" s="28">
        <f>SUM(Y9:Y11)</f>
        <v>18</v>
      </c>
      <c r="Z12" s="29" t="s">
        <v>1</v>
      </c>
      <c r="AA12" s="11">
        <f>SUM(AA9:AA11)</f>
        <v>2</v>
      </c>
      <c r="AB12" s="30"/>
      <c r="AC12" s="26">
        <f>SUM(G12,M12,S12,Y12)</f>
        <v>54</v>
      </c>
      <c r="AD12" s="54">
        <f>SUM(G12,I12,M12,O12,S12,U12,Y12,AA12)</f>
        <v>69</v>
      </c>
      <c r="AE12" s="131"/>
    </row>
    <row r="13" spans="3:33" ht="20.100000000000001" customHeight="1" x14ac:dyDescent="0.2">
      <c r="C13" s="115">
        <f t="shared" ref="C13" si="0">C8+1</f>
        <v>3</v>
      </c>
      <c r="D13" s="118" t="str">
        <f>選手名簿!E3</f>
        <v>ごちそうさん</v>
      </c>
      <c r="E13" s="7" t="str">
        <f>IF(G13&gt;I13,"○",IF(G13&lt;I13,"×"," "))</f>
        <v>×</v>
      </c>
      <c r="F13" s="16"/>
      <c r="G13" s="31">
        <f>COUNTIF(F14:F16,"○")</f>
        <v>1</v>
      </c>
      <c r="H13" s="32" t="s">
        <v>1</v>
      </c>
      <c r="I13" s="31">
        <f>COUNTIF(J14:J16,"○")</f>
        <v>2</v>
      </c>
      <c r="J13" s="33"/>
      <c r="K13" s="7" t="str">
        <f>IF(M13&gt;O13,"○",IF(M13&lt;O13,"×"," "))</f>
        <v>×</v>
      </c>
      <c r="L13" s="16"/>
      <c r="M13" s="31">
        <f>COUNTIF(L14:L16,"○")</f>
        <v>0</v>
      </c>
      <c r="N13" s="32" t="s">
        <v>1</v>
      </c>
      <c r="O13" s="31">
        <f>COUNTIF(P14:P16,"○")</f>
        <v>3</v>
      </c>
      <c r="P13" s="33"/>
      <c r="Q13" s="121"/>
      <c r="R13" s="122"/>
      <c r="S13" s="122"/>
      <c r="T13" s="122"/>
      <c r="U13" s="122"/>
      <c r="V13" s="123"/>
      <c r="W13" s="7" t="str">
        <f>IF(Y13&gt;AA13,"○",IF(Y13&lt;AA13,"×"," "))</f>
        <v>×</v>
      </c>
      <c r="X13" s="16"/>
      <c r="Y13" s="31">
        <f>COUNTIF(X14:X16,"○")</f>
        <v>1</v>
      </c>
      <c r="Z13" s="32" t="s">
        <v>1</v>
      </c>
      <c r="AA13" s="31">
        <f>COUNTIF(AB14:AB16,"○")</f>
        <v>2</v>
      </c>
      <c r="AB13" s="33"/>
      <c r="AC13" s="49"/>
      <c r="AD13" s="57"/>
      <c r="AE13" s="130">
        <v>4</v>
      </c>
    </row>
    <row r="14" spans="3:33" ht="20.100000000000001" customHeight="1" x14ac:dyDescent="0.2">
      <c r="C14" s="116"/>
      <c r="D14" s="119"/>
      <c r="E14" s="8" t="s">
        <v>11</v>
      </c>
      <c r="F14" s="36" t="str">
        <f>IF(G14&gt;I14,"○",IF(G14&lt;I14,"×"," "))</f>
        <v>×</v>
      </c>
      <c r="G14" s="19">
        <f>U4</f>
        <v>0</v>
      </c>
      <c r="H14" s="20" t="s">
        <v>1</v>
      </c>
      <c r="I14" s="21">
        <f>S4</f>
        <v>6</v>
      </c>
      <c r="J14" s="22" t="str">
        <f>IF(G14&lt;I14,"○",IF(G14&gt;I14,"×"," "))</f>
        <v>○</v>
      </c>
      <c r="K14" s="8" t="s">
        <v>11</v>
      </c>
      <c r="L14" s="36" t="str">
        <f>IF(M14&gt;O14,"○",IF(M14&lt;O14,"×"," "))</f>
        <v>×</v>
      </c>
      <c r="M14" s="19">
        <f>U9</f>
        <v>1</v>
      </c>
      <c r="N14" s="20" t="s">
        <v>1</v>
      </c>
      <c r="O14" s="21">
        <f>S9</f>
        <v>6</v>
      </c>
      <c r="P14" s="22" t="str">
        <f>IF(M14&lt;O14,"○",IF(M14&gt;O14,"×"," "))</f>
        <v>○</v>
      </c>
      <c r="Q14" s="124"/>
      <c r="R14" s="125"/>
      <c r="S14" s="125"/>
      <c r="T14" s="125"/>
      <c r="U14" s="125"/>
      <c r="V14" s="126"/>
      <c r="W14" s="8" t="s">
        <v>11</v>
      </c>
      <c r="X14" s="36" t="str">
        <f>IF(Y14&gt;AA14,"○",IF(Y14&lt;AA14,"×"," "))</f>
        <v>×</v>
      </c>
      <c r="Y14" s="19">
        <v>0</v>
      </c>
      <c r="Z14" s="20" t="s">
        <v>1</v>
      </c>
      <c r="AA14" s="21">
        <v>6</v>
      </c>
      <c r="AB14" s="22" t="str">
        <f>IF(Y14&lt;AA14,"○",IF(Y14&gt;AA14,"×"," "))</f>
        <v>○</v>
      </c>
      <c r="AC14" s="34" t="s">
        <v>6</v>
      </c>
      <c r="AD14" s="51" t="str">
        <f>COUNTIF(E13:AB13,"○")&amp;"勝 "&amp;COUNTIF(E13:AB13,"×")&amp;"敗"</f>
        <v>0勝 3敗</v>
      </c>
      <c r="AE14" s="131"/>
    </row>
    <row r="15" spans="3:33" ht="20.100000000000001" customHeight="1" x14ac:dyDescent="0.2">
      <c r="C15" s="116"/>
      <c r="D15" s="119"/>
      <c r="E15" s="9" t="s">
        <v>12</v>
      </c>
      <c r="F15" s="37" t="str">
        <f>IF(G15&gt;I15,"○",IF(G15&lt;I15,"×"," "))</f>
        <v>○</v>
      </c>
      <c r="G15" s="6">
        <f t="shared" ref="G15:G16" si="1">U5</f>
        <v>6</v>
      </c>
      <c r="H15" s="4" t="s">
        <v>1</v>
      </c>
      <c r="I15" s="17">
        <f t="shared" ref="I15:I16" si="2">S5</f>
        <v>4</v>
      </c>
      <c r="J15" s="23" t="str">
        <f>IF(G15&lt;I15,"○",IF(G15&gt;I15,"×"," "))</f>
        <v>×</v>
      </c>
      <c r="K15" s="9" t="s">
        <v>12</v>
      </c>
      <c r="L15" s="37" t="str">
        <f>IF(M15&gt;O15,"○",IF(M15&lt;O15,"×"," "))</f>
        <v>×</v>
      </c>
      <c r="M15" s="6">
        <f t="shared" ref="M15:M16" si="3">U10</f>
        <v>0</v>
      </c>
      <c r="N15" s="4" t="s">
        <v>1</v>
      </c>
      <c r="O15" s="17">
        <f t="shared" ref="O15:O16" si="4">S10</f>
        <v>6</v>
      </c>
      <c r="P15" s="23" t="str">
        <f>IF(M15&lt;O15,"○",IF(M15&gt;O15,"×"," "))</f>
        <v>○</v>
      </c>
      <c r="Q15" s="124"/>
      <c r="R15" s="125"/>
      <c r="S15" s="125"/>
      <c r="T15" s="125"/>
      <c r="U15" s="125"/>
      <c r="V15" s="126"/>
      <c r="W15" s="9" t="s">
        <v>12</v>
      </c>
      <c r="X15" s="37" t="str">
        <f>IF(Y15&gt;AA15,"○",IF(Y15&lt;AA15,"×"," "))</f>
        <v>○</v>
      </c>
      <c r="Y15" s="6">
        <v>6</v>
      </c>
      <c r="Z15" s="4" t="s">
        <v>1</v>
      </c>
      <c r="AA15" s="17">
        <v>4</v>
      </c>
      <c r="AB15" s="23" t="str">
        <f>IF(Y15&lt;AA15,"○",IF(Y15&gt;AA15,"×"," "))</f>
        <v>×</v>
      </c>
      <c r="AC15" s="35" t="s">
        <v>14</v>
      </c>
      <c r="AD15" s="52" t="str">
        <f>SUM(G13,M13,S13,Y13)&amp;"試合"</f>
        <v>2試合</v>
      </c>
      <c r="AE15" s="131"/>
      <c r="AG15" s="5"/>
    </row>
    <row r="16" spans="3:33" ht="20.100000000000001" customHeight="1" x14ac:dyDescent="0.2">
      <c r="C16" s="116"/>
      <c r="D16" s="119"/>
      <c r="E16" s="13" t="s">
        <v>13</v>
      </c>
      <c r="F16" s="38" t="str">
        <f>IF(G16&gt;I16,"○",IF(G16&lt;I16,"×"," "))</f>
        <v>×</v>
      </c>
      <c r="G16" s="14">
        <f t="shared" si="1"/>
        <v>0</v>
      </c>
      <c r="H16" s="15" t="s">
        <v>1</v>
      </c>
      <c r="I16" s="18">
        <f t="shared" si="2"/>
        <v>6</v>
      </c>
      <c r="J16" s="24" t="str">
        <f>IF(G16&lt;I16,"○",IF(G16&gt;I16,"×"," "))</f>
        <v>○</v>
      </c>
      <c r="K16" s="13" t="s">
        <v>13</v>
      </c>
      <c r="L16" s="38" t="str">
        <f>IF(M16&gt;O16,"○",IF(M16&lt;O16,"×"," "))</f>
        <v>×</v>
      </c>
      <c r="M16" s="14">
        <f t="shared" si="3"/>
        <v>4</v>
      </c>
      <c r="N16" s="15" t="s">
        <v>1</v>
      </c>
      <c r="O16" s="18">
        <f t="shared" si="4"/>
        <v>6</v>
      </c>
      <c r="P16" s="24" t="str">
        <f>IF(M16&lt;O16,"○",IF(M16&gt;O16,"×"," "))</f>
        <v>○</v>
      </c>
      <c r="Q16" s="124"/>
      <c r="R16" s="125"/>
      <c r="S16" s="125"/>
      <c r="T16" s="125"/>
      <c r="U16" s="125"/>
      <c r="V16" s="126"/>
      <c r="W16" s="13" t="s">
        <v>13</v>
      </c>
      <c r="X16" s="38" t="str">
        <f>IF(Y16&gt;AA16,"○",IF(Y16&lt;AA16,"×"," "))</f>
        <v>×</v>
      </c>
      <c r="Y16" s="14">
        <v>2</v>
      </c>
      <c r="Z16" s="15" t="s">
        <v>1</v>
      </c>
      <c r="AA16" s="18">
        <v>6</v>
      </c>
      <c r="AB16" s="24" t="str">
        <f>IF(Y16&lt;AA16,"○",IF(Y16&gt;AA16,"×"," "))</f>
        <v>○</v>
      </c>
      <c r="AC16" s="25" t="s">
        <v>7</v>
      </c>
      <c r="AD16" s="53">
        <f>AC17/AD17*100</f>
        <v>27.536231884057973</v>
      </c>
      <c r="AE16" s="131"/>
      <c r="AG16" s="5"/>
    </row>
    <row r="17" spans="3:33" ht="20.100000000000001" customHeight="1" x14ac:dyDescent="0.2">
      <c r="C17" s="117"/>
      <c r="D17" s="120"/>
      <c r="E17" s="10" t="s">
        <v>4</v>
      </c>
      <c r="F17" s="12"/>
      <c r="G17" s="28">
        <f>SUM(G14:G16)</f>
        <v>6</v>
      </c>
      <c r="H17" s="29" t="s">
        <v>1</v>
      </c>
      <c r="I17" s="11">
        <f>SUM(I14:I16)</f>
        <v>16</v>
      </c>
      <c r="J17" s="30"/>
      <c r="K17" s="10" t="s">
        <v>4</v>
      </c>
      <c r="L17" s="12"/>
      <c r="M17" s="28">
        <f>SUM(M14:M16)</f>
        <v>5</v>
      </c>
      <c r="N17" s="29" t="s">
        <v>1</v>
      </c>
      <c r="O17" s="11">
        <f>SUM(O14:O16)</f>
        <v>18</v>
      </c>
      <c r="P17" s="30"/>
      <c r="Q17" s="127"/>
      <c r="R17" s="128"/>
      <c r="S17" s="128"/>
      <c r="T17" s="128"/>
      <c r="U17" s="128"/>
      <c r="V17" s="129"/>
      <c r="W17" s="10" t="s">
        <v>4</v>
      </c>
      <c r="X17" s="12"/>
      <c r="Y17" s="28">
        <f>SUM(Y14:Y16)</f>
        <v>8</v>
      </c>
      <c r="Z17" s="29" t="s">
        <v>1</v>
      </c>
      <c r="AA17" s="11">
        <f>SUM(AA14:AA16)</f>
        <v>16</v>
      </c>
      <c r="AB17" s="30"/>
      <c r="AC17" s="26">
        <f>SUM(G17,M17,S17,Y17)</f>
        <v>19</v>
      </c>
      <c r="AD17" s="54">
        <f>SUM(G17,I17,M17,O17,S17,U17,Y17,AA17)</f>
        <v>69</v>
      </c>
      <c r="AE17" s="131"/>
    </row>
    <row r="18" spans="3:33" ht="20.100000000000001" customHeight="1" x14ac:dyDescent="0.2">
      <c r="C18" s="115">
        <f t="shared" ref="C18" si="5">C13+1</f>
        <v>4</v>
      </c>
      <c r="D18" s="132" t="str">
        <f>選手名簿!F3</f>
        <v>Project 0.1 t’s</v>
      </c>
      <c r="E18" s="7" t="str">
        <f>IF(G18&gt;I18,"○",IF(G18&lt;I18,"×"," "))</f>
        <v>×</v>
      </c>
      <c r="F18" s="16"/>
      <c r="G18" s="31">
        <f>COUNTIF(F19:F21,"○")</f>
        <v>1</v>
      </c>
      <c r="H18" s="32" t="s">
        <v>1</v>
      </c>
      <c r="I18" s="31">
        <f>COUNTIF(J19:J21,"○")</f>
        <v>2</v>
      </c>
      <c r="J18" s="33"/>
      <c r="K18" s="7" t="str">
        <f>IF(M18&gt;O18,"○",IF(M18&lt;O18,"×"," "))</f>
        <v>×</v>
      </c>
      <c r="L18" s="16"/>
      <c r="M18" s="31">
        <f>COUNTIF(L19:L21,"○")</f>
        <v>0</v>
      </c>
      <c r="N18" s="32" t="s">
        <v>1</v>
      </c>
      <c r="O18" s="31">
        <f>COUNTIF(P19:P21,"○")</f>
        <v>3</v>
      </c>
      <c r="P18" s="33"/>
      <c r="Q18" s="7" t="str">
        <f>IF(S18&gt;U18,"○",IF(S18&lt;U18,"×"," "))</f>
        <v>○</v>
      </c>
      <c r="R18" s="16"/>
      <c r="S18" s="31">
        <f>COUNTIF(R19:R21,"○")</f>
        <v>2</v>
      </c>
      <c r="T18" s="32" t="s">
        <v>1</v>
      </c>
      <c r="U18" s="31">
        <f>COUNTIF(V19:V21,"○")</f>
        <v>1</v>
      </c>
      <c r="V18" s="33"/>
      <c r="W18" s="121"/>
      <c r="X18" s="122"/>
      <c r="Y18" s="122"/>
      <c r="Z18" s="122"/>
      <c r="AA18" s="122"/>
      <c r="AB18" s="123"/>
      <c r="AC18" s="49"/>
      <c r="AD18" s="57"/>
      <c r="AE18" s="130">
        <v>3</v>
      </c>
    </row>
    <row r="19" spans="3:33" ht="20.100000000000001" customHeight="1" x14ac:dyDescent="0.2">
      <c r="C19" s="116"/>
      <c r="D19" s="133"/>
      <c r="E19" s="8" t="s">
        <v>11</v>
      </c>
      <c r="F19" s="36" t="str">
        <f>IF(G19&gt;I19,"○",IF(G19&lt;I19,"×"," "))</f>
        <v>×</v>
      </c>
      <c r="G19" s="19">
        <f>AA4</f>
        <v>3</v>
      </c>
      <c r="H19" s="20" t="s">
        <v>1</v>
      </c>
      <c r="I19" s="21">
        <f>Y4</f>
        <v>6</v>
      </c>
      <c r="J19" s="22" t="str">
        <f>IF(G19&lt;I19,"○",IF(G19&gt;I19,"×"," "))</f>
        <v>○</v>
      </c>
      <c r="K19" s="8" t="s">
        <v>11</v>
      </c>
      <c r="L19" s="36" t="str">
        <f>IF(M19&gt;O19,"○",IF(M19&lt;O19,"×"," "))</f>
        <v>×</v>
      </c>
      <c r="M19" s="19">
        <f>AA9</f>
        <v>0</v>
      </c>
      <c r="N19" s="20" t="s">
        <v>1</v>
      </c>
      <c r="O19" s="21">
        <f>Y9</f>
        <v>6</v>
      </c>
      <c r="P19" s="22" t="str">
        <f>IF(M19&lt;O19,"○",IF(M19&gt;O19,"×"," "))</f>
        <v>○</v>
      </c>
      <c r="Q19" s="8" t="s">
        <v>11</v>
      </c>
      <c r="R19" s="36" t="str">
        <f>IF(S19&gt;U19,"○",IF(S19&lt;U19,"×"," "))</f>
        <v>○</v>
      </c>
      <c r="S19" s="19">
        <f>AA14</f>
        <v>6</v>
      </c>
      <c r="T19" s="20" t="s">
        <v>1</v>
      </c>
      <c r="U19" s="21">
        <f>Y14</f>
        <v>0</v>
      </c>
      <c r="V19" s="22" t="str">
        <f>IF(S19&lt;U19,"○",IF(S19&gt;U19,"×"," "))</f>
        <v>×</v>
      </c>
      <c r="W19" s="124"/>
      <c r="X19" s="125"/>
      <c r="Y19" s="125"/>
      <c r="Z19" s="125"/>
      <c r="AA19" s="125"/>
      <c r="AB19" s="126"/>
      <c r="AC19" s="34" t="s">
        <v>6</v>
      </c>
      <c r="AD19" s="51" t="str">
        <f>COUNTIF(E18:AB18,"○")&amp;"勝 "&amp;COUNTIF(E18:AB18,"×")&amp;"敗"</f>
        <v>1勝 2敗</v>
      </c>
      <c r="AE19" s="131"/>
    </row>
    <row r="20" spans="3:33" ht="20.100000000000001" customHeight="1" x14ac:dyDescent="0.2">
      <c r="C20" s="116"/>
      <c r="D20" s="133"/>
      <c r="E20" s="9" t="s">
        <v>12</v>
      </c>
      <c r="F20" s="37" t="str">
        <f>IF(G20&gt;I20,"○",IF(G20&lt;I20,"×"," "))</f>
        <v>×</v>
      </c>
      <c r="G20" s="6">
        <f t="shared" ref="G20:G21" si="6">AA5</f>
        <v>5</v>
      </c>
      <c r="H20" s="4" t="s">
        <v>1</v>
      </c>
      <c r="I20" s="17">
        <f t="shared" ref="I20:I21" si="7">Y5</f>
        <v>6</v>
      </c>
      <c r="J20" s="23" t="str">
        <f>IF(G20&lt;I20,"○",IF(G20&gt;I20,"×"," "))</f>
        <v>○</v>
      </c>
      <c r="K20" s="9" t="s">
        <v>12</v>
      </c>
      <c r="L20" s="37" t="str">
        <f>IF(M20&gt;O20,"○",IF(M20&lt;O20,"×"," "))</f>
        <v>×</v>
      </c>
      <c r="M20" s="6">
        <f t="shared" ref="M20:M21" si="8">AA10</f>
        <v>0</v>
      </c>
      <c r="N20" s="4" t="s">
        <v>1</v>
      </c>
      <c r="O20" s="17">
        <f t="shared" ref="O20:O21" si="9">Y10</f>
        <v>6</v>
      </c>
      <c r="P20" s="23" t="str">
        <f>IF(M20&lt;O20,"○",IF(M20&gt;O20,"×"," "))</f>
        <v>○</v>
      </c>
      <c r="Q20" s="9" t="s">
        <v>12</v>
      </c>
      <c r="R20" s="37" t="str">
        <f>IF(S20&gt;U20,"○",IF(S20&lt;U20,"×"," "))</f>
        <v>×</v>
      </c>
      <c r="S20" s="6">
        <f t="shared" ref="S20:S21" si="10">AA15</f>
        <v>4</v>
      </c>
      <c r="T20" s="4" t="s">
        <v>1</v>
      </c>
      <c r="U20" s="17">
        <f t="shared" ref="U20:U21" si="11">Y15</f>
        <v>6</v>
      </c>
      <c r="V20" s="23" t="str">
        <f>IF(S20&lt;U20,"○",IF(S20&gt;U20,"×"," "))</f>
        <v>○</v>
      </c>
      <c r="W20" s="124"/>
      <c r="X20" s="125"/>
      <c r="Y20" s="125"/>
      <c r="Z20" s="125"/>
      <c r="AA20" s="125"/>
      <c r="AB20" s="126"/>
      <c r="AC20" s="35" t="s">
        <v>14</v>
      </c>
      <c r="AD20" s="52" t="str">
        <f>SUM(G18,M18,S18,Y18)&amp;"試合"</f>
        <v>3試合</v>
      </c>
      <c r="AE20" s="131"/>
      <c r="AG20" s="5"/>
    </row>
    <row r="21" spans="3:33" ht="20.100000000000001" customHeight="1" x14ac:dyDescent="0.2">
      <c r="C21" s="116"/>
      <c r="D21" s="133"/>
      <c r="E21" s="13" t="s">
        <v>13</v>
      </c>
      <c r="F21" s="38" t="str">
        <f>IF(G21&gt;I21,"○",IF(G21&lt;I21,"×"," "))</f>
        <v>○</v>
      </c>
      <c r="G21" s="14">
        <f t="shared" si="6"/>
        <v>6</v>
      </c>
      <c r="H21" s="15" t="s">
        <v>1</v>
      </c>
      <c r="I21" s="18">
        <f t="shared" si="7"/>
        <v>2</v>
      </c>
      <c r="J21" s="24" t="str">
        <f>IF(G21&lt;I21,"○",IF(G21&gt;I21,"×"," "))</f>
        <v>×</v>
      </c>
      <c r="K21" s="13" t="s">
        <v>13</v>
      </c>
      <c r="L21" s="38" t="str">
        <f>IF(M21&gt;O21,"○",IF(M21&lt;O21,"×"," "))</f>
        <v>×</v>
      </c>
      <c r="M21" s="14">
        <f t="shared" si="8"/>
        <v>2</v>
      </c>
      <c r="N21" s="15" t="s">
        <v>1</v>
      </c>
      <c r="O21" s="18">
        <f t="shared" si="9"/>
        <v>6</v>
      </c>
      <c r="P21" s="24" t="str">
        <f>IF(M21&lt;O21,"○",IF(M21&gt;O21,"×"," "))</f>
        <v>○</v>
      </c>
      <c r="Q21" s="13" t="s">
        <v>13</v>
      </c>
      <c r="R21" s="38" t="str">
        <f>IF(S21&gt;U21,"○",IF(S21&lt;U21,"×"," "))</f>
        <v>○</v>
      </c>
      <c r="S21" s="14">
        <f t="shared" si="10"/>
        <v>6</v>
      </c>
      <c r="T21" s="15" t="s">
        <v>1</v>
      </c>
      <c r="U21" s="18">
        <f t="shared" si="11"/>
        <v>2</v>
      </c>
      <c r="V21" s="24" t="str">
        <f>IF(S21&lt;U21,"○",IF(S21&gt;U21,"×"," "))</f>
        <v>×</v>
      </c>
      <c r="W21" s="124"/>
      <c r="X21" s="125"/>
      <c r="Y21" s="125"/>
      <c r="Z21" s="125"/>
      <c r="AA21" s="125"/>
      <c r="AB21" s="126"/>
      <c r="AC21" s="39" t="s">
        <v>7</v>
      </c>
      <c r="AD21" s="53">
        <f>AC22/AD22*100</f>
        <v>44.444444444444443</v>
      </c>
      <c r="AE21" s="131"/>
      <c r="AG21" s="5"/>
    </row>
    <row r="22" spans="3:33" ht="20.100000000000001" customHeight="1" x14ac:dyDescent="0.2">
      <c r="C22" s="117"/>
      <c r="D22" s="134"/>
      <c r="E22" s="10" t="s">
        <v>4</v>
      </c>
      <c r="F22" s="12"/>
      <c r="G22" s="28">
        <f>SUM(G19:G21)</f>
        <v>14</v>
      </c>
      <c r="H22" s="29" t="s">
        <v>1</v>
      </c>
      <c r="I22" s="11">
        <f>SUM(I19:I21)</f>
        <v>14</v>
      </c>
      <c r="J22" s="30"/>
      <c r="K22" s="10" t="s">
        <v>4</v>
      </c>
      <c r="L22" s="12"/>
      <c r="M22" s="28">
        <f>SUM(M19:M21)</f>
        <v>2</v>
      </c>
      <c r="N22" s="29" t="s">
        <v>1</v>
      </c>
      <c r="O22" s="11">
        <f>SUM(O19:O21)</f>
        <v>18</v>
      </c>
      <c r="P22" s="30"/>
      <c r="Q22" s="10" t="s">
        <v>4</v>
      </c>
      <c r="R22" s="12"/>
      <c r="S22" s="28">
        <f>SUM(S19:S21)</f>
        <v>16</v>
      </c>
      <c r="T22" s="29" t="s">
        <v>1</v>
      </c>
      <c r="U22" s="11">
        <f>SUM(U19:U21)</f>
        <v>8</v>
      </c>
      <c r="V22" s="30"/>
      <c r="W22" s="127"/>
      <c r="X22" s="128"/>
      <c r="Y22" s="128"/>
      <c r="Z22" s="128"/>
      <c r="AA22" s="128"/>
      <c r="AB22" s="129"/>
      <c r="AC22" s="27">
        <f>SUM(G22,M22,S22,Y22)</f>
        <v>32</v>
      </c>
      <c r="AD22" s="55">
        <f>SUM(G22,I22,M22,O22,S22,U22,Y22,AA22)</f>
        <v>72</v>
      </c>
      <c r="AE22" s="135"/>
    </row>
    <row r="23" spans="3:33" ht="20.100000000000001" customHeight="1" x14ac:dyDescent="0.2">
      <c r="C23" s="2" t="s">
        <v>55</v>
      </c>
    </row>
    <row r="24" spans="3:33" ht="20.100000000000001" customHeight="1" x14ac:dyDescent="0.2">
      <c r="C24" s="2" t="s">
        <v>50</v>
      </c>
    </row>
    <row r="25" spans="3:33" ht="20.100000000000001" customHeight="1" x14ac:dyDescent="0.2">
      <c r="C25" s="2" t="s">
        <v>56</v>
      </c>
    </row>
    <row r="26" spans="3:33" ht="20.100000000000001" customHeight="1" x14ac:dyDescent="0.2">
      <c r="C26" s="2" t="s">
        <v>52</v>
      </c>
    </row>
    <row r="27" spans="3:33" ht="20.100000000000001" customHeight="1" x14ac:dyDescent="0.2">
      <c r="C27" s="2" t="s">
        <v>23</v>
      </c>
    </row>
    <row r="28" spans="3:33" ht="20.100000000000001" customHeight="1" x14ac:dyDescent="0.2">
      <c r="C28" s="2" t="s">
        <v>53</v>
      </c>
    </row>
    <row r="29" spans="3:33" ht="20.100000000000001" customHeight="1" x14ac:dyDescent="0.2">
      <c r="C29" s="2" t="s">
        <v>24</v>
      </c>
    </row>
    <row r="30" spans="3:33" ht="20.100000000000001" customHeight="1" x14ac:dyDescent="0.2">
      <c r="C30" s="2" t="s">
        <v>54</v>
      </c>
    </row>
  </sheetData>
  <mergeCells count="22">
    <mergeCell ref="C8:C12"/>
    <mergeCell ref="D8:D12"/>
    <mergeCell ref="K8:P12"/>
    <mergeCell ref="AE8:AE12"/>
    <mergeCell ref="C2:D2"/>
    <mergeCell ref="E2:J2"/>
    <mergeCell ref="K2:P2"/>
    <mergeCell ref="Q2:V2"/>
    <mergeCell ref="W2:AB2"/>
    <mergeCell ref="AC2:AD2"/>
    <mergeCell ref="C3:C7"/>
    <mergeCell ref="D3:D7"/>
    <mergeCell ref="E3:J7"/>
    <mergeCell ref="AE3:AE7"/>
    <mergeCell ref="C13:C17"/>
    <mergeCell ref="D13:D17"/>
    <mergeCell ref="Q13:V17"/>
    <mergeCell ref="AE13:AE17"/>
    <mergeCell ref="C18:C22"/>
    <mergeCell ref="D18:D22"/>
    <mergeCell ref="W18:AB22"/>
    <mergeCell ref="AE18:AE22"/>
  </mergeCells>
  <phoneticPr fontId="1"/>
  <printOptions horizontalCentered="1" verticalCentered="1"/>
  <pageMargins left="0.19685039370078741" right="0.19685039370078741" top="0.19685039370078741" bottom="0.19685039370078741" header="0.51181102362204722" footer="0.51181102362204722"/>
  <pageSetup paperSize="9"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3:D17"/>
  <sheetViews>
    <sheetView workbookViewId="0">
      <selection activeCell="F30" sqref="F30"/>
    </sheetView>
  </sheetViews>
  <sheetFormatPr defaultColWidth="9" defaultRowHeight="13.2" x14ac:dyDescent="0.2"/>
  <cols>
    <col min="1" max="1" width="1.6640625" style="56" customWidth="1"/>
    <col min="2" max="16384" width="9" style="56"/>
  </cols>
  <sheetData>
    <row r="3" spans="3:4" x14ac:dyDescent="0.2">
      <c r="C3" s="56" t="s">
        <v>37</v>
      </c>
    </row>
    <row r="5" spans="3:4" x14ac:dyDescent="0.2">
      <c r="C5" s="56" t="s">
        <v>2</v>
      </c>
    </row>
    <row r="6" spans="3:4" x14ac:dyDescent="0.2">
      <c r="C6" s="56" t="s">
        <v>3</v>
      </c>
    </row>
    <row r="8" spans="3:4" x14ac:dyDescent="0.2">
      <c r="C8" s="56" t="s">
        <v>34</v>
      </c>
    </row>
    <row r="9" spans="3:4" x14ac:dyDescent="0.2">
      <c r="D9" s="56" t="s">
        <v>31</v>
      </c>
    </row>
    <row r="10" spans="3:4" x14ac:dyDescent="0.2">
      <c r="D10" s="56" t="s">
        <v>32</v>
      </c>
    </row>
    <row r="12" spans="3:4" x14ac:dyDescent="0.2">
      <c r="C12" s="56" t="s">
        <v>33</v>
      </c>
    </row>
    <row r="13" spans="3:4" x14ac:dyDescent="0.2">
      <c r="D13" s="56" t="s">
        <v>35</v>
      </c>
    </row>
    <row r="14" spans="3:4" x14ac:dyDescent="0.2">
      <c r="D14" s="56" t="s">
        <v>36</v>
      </c>
    </row>
    <row r="16" spans="3:4" x14ac:dyDescent="0.2">
      <c r="C16" s="56" t="s">
        <v>29</v>
      </c>
    </row>
    <row r="17" spans="3:3" x14ac:dyDescent="0.2">
      <c r="C17" s="56" t="s">
        <v>30</v>
      </c>
    </row>
  </sheetData>
  <phoneticPr fontId="1"/>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2" x14ac:dyDescent="0.2"/>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AG30"/>
  <sheetViews>
    <sheetView topLeftCell="A19" zoomScale="65" zoomScaleNormal="65" workbookViewId="0">
      <selection activeCell="AE31" sqref="AE31"/>
    </sheetView>
  </sheetViews>
  <sheetFormatPr defaultRowHeight="20.100000000000001" customHeight="1" x14ac:dyDescent="0.2"/>
  <cols>
    <col min="1" max="2" width="1.6640625" style="2" customWidth="1"/>
    <col min="3" max="3" width="4.6640625" style="2" customWidth="1"/>
    <col min="4" max="4" width="12.6640625" style="2" customWidth="1"/>
    <col min="5" max="5" width="4.6640625" style="2" customWidth="1"/>
    <col min="6" max="6" width="2.6640625" style="2" customWidth="1"/>
    <col min="7" max="7" width="4.6640625" style="2" customWidth="1"/>
    <col min="8" max="8" width="2.6640625" style="2" customWidth="1"/>
    <col min="9" max="9" width="4.6640625" style="2" customWidth="1"/>
    <col min="10" max="10" width="2.6640625" style="2" customWidth="1"/>
    <col min="11" max="11" width="4.6640625" style="2" customWidth="1"/>
    <col min="12" max="12" width="2.6640625" style="2" customWidth="1"/>
    <col min="13" max="13" width="4.6640625" style="2" customWidth="1"/>
    <col min="14" max="14" width="2.6640625" style="2" customWidth="1"/>
    <col min="15" max="15" width="4.6640625" style="2" customWidth="1"/>
    <col min="16" max="16" width="2.6640625" style="2" customWidth="1"/>
    <col min="17" max="17" width="4.6640625" style="2" customWidth="1"/>
    <col min="18" max="18" width="2.6640625" style="2" customWidth="1"/>
    <col min="19" max="19" width="4.6640625" style="2" customWidth="1"/>
    <col min="20" max="20" width="2.6640625" style="2" customWidth="1"/>
    <col min="21" max="21" width="4.6640625" style="2" customWidth="1"/>
    <col min="22" max="22" width="2.6640625" style="2" customWidth="1"/>
    <col min="23" max="23" width="4.6640625" style="2" customWidth="1"/>
    <col min="24" max="24" width="2.6640625" style="2" customWidth="1"/>
    <col min="25" max="25" width="4.6640625" style="2" customWidth="1"/>
    <col min="26" max="26" width="2.6640625" style="2" customWidth="1"/>
    <col min="27" max="27" width="4.6640625" style="2" customWidth="1"/>
    <col min="28" max="28" width="2.6640625" style="2" customWidth="1"/>
    <col min="29" max="30" width="10.6640625" style="2" customWidth="1"/>
    <col min="31" max="31" width="20.6640625" style="2" customWidth="1"/>
    <col min="32" max="32" width="1.6640625" style="2" customWidth="1"/>
    <col min="33" max="273" width="9" style="2"/>
    <col min="274" max="275" width="1.6640625" style="2" customWidth="1"/>
    <col min="276" max="276" width="4.6640625" style="2" customWidth="1"/>
    <col min="277" max="277" width="24.6640625" style="2" customWidth="1"/>
    <col min="278" max="278" width="4.6640625" style="2" customWidth="1"/>
    <col min="279" max="279" width="14.6640625" style="2" customWidth="1"/>
    <col min="280" max="280" width="4.6640625" style="2" customWidth="1"/>
    <col min="281" max="281" width="14.6640625" style="2" customWidth="1"/>
    <col min="282" max="282" width="4.6640625" style="2" customWidth="1"/>
    <col min="283" max="283" width="14.6640625" style="2" customWidth="1"/>
    <col min="284" max="284" width="4.6640625" style="2" customWidth="1"/>
    <col min="285" max="285" width="14.6640625" style="2" customWidth="1"/>
    <col min="286" max="286" width="20.6640625" style="2" customWidth="1"/>
    <col min="287" max="287" width="16.6640625" style="2" customWidth="1"/>
    <col min="288" max="288" width="1.6640625" style="2" customWidth="1"/>
    <col min="289" max="529" width="9" style="2"/>
    <col min="530" max="531" width="1.6640625" style="2" customWidth="1"/>
    <col min="532" max="532" width="4.6640625" style="2" customWidth="1"/>
    <col min="533" max="533" width="24.6640625" style="2" customWidth="1"/>
    <col min="534" max="534" width="4.6640625" style="2" customWidth="1"/>
    <col min="535" max="535" width="14.6640625" style="2" customWidth="1"/>
    <col min="536" max="536" width="4.6640625" style="2" customWidth="1"/>
    <col min="537" max="537" width="14.6640625" style="2" customWidth="1"/>
    <col min="538" max="538" width="4.6640625" style="2" customWidth="1"/>
    <col min="539" max="539" width="14.6640625" style="2" customWidth="1"/>
    <col min="540" max="540" width="4.6640625" style="2" customWidth="1"/>
    <col min="541" max="541" width="14.6640625" style="2" customWidth="1"/>
    <col min="542" max="542" width="20.6640625" style="2" customWidth="1"/>
    <col min="543" max="543" width="16.6640625" style="2" customWidth="1"/>
    <col min="544" max="544" width="1.6640625" style="2" customWidth="1"/>
    <col min="545" max="785" width="9" style="2"/>
    <col min="786" max="787" width="1.6640625" style="2" customWidth="1"/>
    <col min="788" max="788" width="4.6640625" style="2" customWidth="1"/>
    <col min="789" max="789" width="24.6640625" style="2" customWidth="1"/>
    <col min="790" max="790" width="4.6640625" style="2" customWidth="1"/>
    <col min="791" max="791" width="14.6640625" style="2" customWidth="1"/>
    <col min="792" max="792" width="4.6640625" style="2" customWidth="1"/>
    <col min="793" max="793" width="14.6640625" style="2" customWidth="1"/>
    <col min="794" max="794" width="4.6640625" style="2" customWidth="1"/>
    <col min="795" max="795" width="14.6640625" style="2" customWidth="1"/>
    <col min="796" max="796" width="4.6640625" style="2" customWidth="1"/>
    <col min="797" max="797" width="14.6640625" style="2" customWidth="1"/>
    <col min="798" max="798" width="20.6640625" style="2" customWidth="1"/>
    <col min="799" max="799" width="16.6640625" style="2" customWidth="1"/>
    <col min="800" max="800" width="1.6640625" style="2" customWidth="1"/>
    <col min="801" max="1041" width="9" style="2"/>
    <col min="1042" max="1043" width="1.6640625" style="2" customWidth="1"/>
    <col min="1044" max="1044" width="4.6640625" style="2" customWidth="1"/>
    <col min="1045" max="1045" width="24.6640625" style="2" customWidth="1"/>
    <col min="1046" max="1046" width="4.6640625" style="2" customWidth="1"/>
    <col min="1047" max="1047" width="14.6640625" style="2" customWidth="1"/>
    <col min="1048" max="1048" width="4.6640625" style="2" customWidth="1"/>
    <col min="1049" max="1049" width="14.6640625" style="2" customWidth="1"/>
    <col min="1050" max="1050" width="4.6640625" style="2" customWidth="1"/>
    <col min="1051" max="1051" width="14.6640625" style="2" customWidth="1"/>
    <col min="1052" max="1052" width="4.6640625" style="2" customWidth="1"/>
    <col min="1053" max="1053" width="14.6640625" style="2" customWidth="1"/>
    <col min="1054" max="1054" width="20.6640625" style="2" customWidth="1"/>
    <col min="1055" max="1055" width="16.6640625" style="2" customWidth="1"/>
    <col min="1056" max="1056" width="1.6640625" style="2" customWidth="1"/>
    <col min="1057" max="1297" width="9" style="2"/>
    <col min="1298" max="1299" width="1.6640625" style="2" customWidth="1"/>
    <col min="1300" max="1300" width="4.6640625" style="2" customWidth="1"/>
    <col min="1301" max="1301" width="24.6640625" style="2" customWidth="1"/>
    <col min="1302" max="1302" width="4.6640625" style="2" customWidth="1"/>
    <col min="1303" max="1303" width="14.6640625" style="2" customWidth="1"/>
    <col min="1304" max="1304" width="4.6640625" style="2" customWidth="1"/>
    <col min="1305" max="1305" width="14.6640625" style="2" customWidth="1"/>
    <col min="1306" max="1306" width="4.6640625" style="2" customWidth="1"/>
    <col min="1307" max="1307" width="14.6640625" style="2" customWidth="1"/>
    <col min="1308" max="1308" width="4.6640625" style="2" customWidth="1"/>
    <col min="1309" max="1309" width="14.6640625" style="2" customWidth="1"/>
    <col min="1310" max="1310" width="20.6640625" style="2" customWidth="1"/>
    <col min="1311" max="1311" width="16.6640625" style="2" customWidth="1"/>
    <col min="1312" max="1312" width="1.6640625" style="2" customWidth="1"/>
    <col min="1313" max="1553" width="9" style="2"/>
    <col min="1554" max="1555" width="1.6640625" style="2" customWidth="1"/>
    <col min="1556" max="1556" width="4.6640625" style="2" customWidth="1"/>
    <col min="1557" max="1557" width="24.6640625" style="2" customWidth="1"/>
    <col min="1558" max="1558" width="4.6640625" style="2" customWidth="1"/>
    <col min="1559" max="1559" width="14.6640625" style="2" customWidth="1"/>
    <col min="1560" max="1560" width="4.6640625" style="2" customWidth="1"/>
    <col min="1561" max="1561" width="14.6640625" style="2" customWidth="1"/>
    <col min="1562" max="1562" width="4.6640625" style="2" customWidth="1"/>
    <col min="1563" max="1563" width="14.6640625" style="2" customWidth="1"/>
    <col min="1564" max="1564" width="4.6640625" style="2" customWidth="1"/>
    <col min="1565" max="1565" width="14.6640625" style="2" customWidth="1"/>
    <col min="1566" max="1566" width="20.6640625" style="2" customWidth="1"/>
    <col min="1567" max="1567" width="16.6640625" style="2" customWidth="1"/>
    <col min="1568" max="1568" width="1.6640625" style="2" customWidth="1"/>
    <col min="1569" max="1809" width="9" style="2"/>
    <col min="1810" max="1811" width="1.6640625" style="2" customWidth="1"/>
    <col min="1812" max="1812" width="4.6640625" style="2" customWidth="1"/>
    <col min="1813" max="1813" width="24.6640625" style="2" customWidth="1"/>
    <col min="1814" max="1814" width="4.6640625" style="2" customWidth="1"/>
    <col min="1815" max="1815" width="14.6640625" style="2" customWidth="1"/>
    <col min="1816" max="1816" width="4.6640625" style="2" customWidth="1"/>
    <col min="1817" max="1817" width="14.6640625" style="2" customWidth="1"/>
    <col min="1818" max="1818" width="4.6640625" style="2" customWidth="1"/>
    <col min="1819" max="1819" width="14.6640625" style="2" customWidth="1"/>
    <col min="1820" max="1820" width="4.6640625" style="2" customWidth="1"/>
    <col min="1821" max="1821" width="14.6640625" style="2" customWidth="1"/>
    <col min="1822" max="1822" width="20.6640625" style="2" customWidth="1"/>
    <col min="1823" max="1823" width="16.6640625" style="2" customWidth="1"/>
    <col min="1824" max="1824" width="1.6640625" style="2" customWidth="1"/>
    <col min="1825" max="2065" width="9" style="2"/>
    <col min="2066" max="2067" width="1.6640625" style="2" customWidth="1"/>
    <col min="2068" max="2068" width="4.6640625" style="2" customWidth="1"/>
    <col min="2069" max="2069" width="24.6640625" style="2" customWidth="1"/>
    <col min="2070" max="2070" width="4.6640625" style="2" customWidth="1"/>
    <col min="2071" max="2071" width="14.6640625" style="2" customWidth="1"/>
    <col min="2072" max="2072" width="4.6640625" style="2" customWidth="1"/>
    <col min="2073" max="2073" width="14.6640625" style="2" customWidth="1"/>
    <col min="2074" max="2074" width="4.6640625" style="2" customWidth="1"/>
    <col min="2075" max="2075" width="14.6640625" style="2" customWidth="1"/>
    <col min="2076" max="2076" width="4.6640625" style="2" customWidth="1"/>
    <col min="2077" max="2077" width="14.6640625" style="2" customWidth="1"/>
    <col min="2078" max="2078" width="20.6640625" style="2" customWidth="1"/>
    <col min="2079" max="2079" width="16.6640625" style="2" customWidth="1"/>
    <col min="2080" max="2080" width="1.6640625" style="2" customWidth="1"/>
    <col min="2081" max="2321" width="9" style="2"/>
    <col min="2322" max="2323" width="1.6640625" style="2" customWidth="1"/>
    <col min="2324" max="2324" width="4.6640625" style="2" customWidth="1"/>
    <col min="2325" max="2325" width="24.6640625" style="2" customWidth="1"/>
    <col min="2326" max="2326" width="4.6640625" style="2" customWidth="1"/>
    <col min="2327" max="2327" width="14.6640625" style="2" customWidth="1"/>
    <col min="2328" max="2328" width="4.6640625" style="2" customWidth="1"/>
    <col min="2329" max="2329" width="14.6640625" style="2" customWidth="1"/>
    <col min="2330" max="2330" width="4.6640625" style="2" customWidth="1"/>
    <col min="2331" max="2331" width="14.6640625" style="2" customWidth="1"/>
    <col min="2332" max="2332" width="4.6640625" style="2" customWidth="1"/>
    <col min="2333" max="2333" width="14.6640625" style="2" customWidth="1"/>
    <col min="2334" max="2334" width="20.6640625" style="2" customWidth="1"/>
    <col min="2335" max="2335" width="16.6640625" style="2" customWidth="1"/>
    <col min="2336" max="2336" width="1.6640625" style="2" customWidth="1"/>
    <col min="2337" max="2577" width="9" style="2"/>
    <col min="2578" max="2579" width="1.6640625" style="2" customWidth="1"/>
    <col min="2580" max="2580" width="4.6640625" style="2" customWidth="1"/>
    <col min="2581" max="2581" width="24.6640625" style="2" customWidth="1"/>
    <col min="2582" max="2582" width="4.6640625" style="2" customWidth="1"/>
    <col min="2583" max="2583" width="14.6640625" style="2" customWidth="1"/>
    <col min="2584" max="2584" width="4.6640625" style="2" customWidth="1"/>
    <col min="2585" max="2585" width="14.6640625" style="2" customWidth="1"/>
    <col min="2586" max="2586" width="4.6640625" style="2" customWidth="1"/>
    <col min="2587" max="2587" width="14.6640625" style="2" customWidth="1"/>
    <col min="2588" max="2588" width="4.6640625" style="2" customWidth="1"/>
    <col min="2589" max="2589" width="14.6640625" style="2" customWidth="1"/>
    <col min="2590" max="2590" width="20.6640625" style="2" customWidth="1"/>
    <col min="2591" max="2591" width="16.6640625" style="2" customWidth="1"/>
    <col min="2592" max="2592" width="1.6640625" style="2" customWidth="1"/>
    <col min="2593" max="2833" width="9" style="2"/>
    <col min="2834" max="2835" width="1.6640625" style="2" customWidth="1"/>
    <col min="2836" max="2836" width="4.6640625" style="2" customWidth="1"/>
    <col min="2837" max="2837" width="24.6640625" style="2" customWidth="1"/>
    <col min="2838" max="2838" width="4.6640625" style="2" customWidth="1"/>
    <col min="2839" max="2839" width="14.6640625" style="2" customWidth="1"/>
    <col min="2840" max="2840" width="4.6640625" style="2" customWidth="1"/>
    <col min="2841" max="2841" width="14.6640625" style="2" customWidth="1"/>
    <col min="2842" max="2842" width="4.6640625" style="2" customWidth="1"/>
    <col min="2843" max="2843" width="14.6640625" style="2" customWidth="1"/>
    <col min="2844" max="2844" width="4.6640625" style="2" customWidth="1"/>
    <col min="2845" max="2845" width="14.6640625" style="2" customWidth="1"/>
    <col min="2846" max="2846" width="20.6640625" style="2" customWidth="1"/>
    <col min="2847" max="2847" width="16.6640625" style="2" customWidth="1"/>
    <col min="2848" max="2848" width="1.6640625" style="2" customWidth="1"/>
    <col min="2849" max="3089" width="9" style="2"/>
    <col min="3090" max="3091" width="1.6640625" style="2" customWidth="1"/>
    <col min="3092" max="3092" width="4.6640625" style="2" customWidth="1"/>
    <col min="3093" max="3093" width="24.6640625" style="2" customWidth="1"/>
    <col min="3094" max="3094" width="4.6640625" style="2" customWidth="1"/>
    <col min="3095" max="3095" width="14.6640625" style="2" customWidth="1"/>
    <col min="3096" max="3096" width="4.6640625" style="2" customWidth="1"/>
    <col min="3097" max="3097" width="14.6640625" style="2" customWidth="1"/>
    <col min="3098" max="3098" width="4.6640625" style="2" customWidth="1"/>
    <col min="3099" max="3099" width="14.6640625" style="2" customWidth="1"/>
    <col min="3100" max="3100" width="4.6640625" style="2" customWidth="1"/>
    <col min="3101" max="3101" width="14.6640625" style="2" customWidth="1"/>
    <col min="3102" max="3102" width="20.6640625" style="2" customWidth="1"/>
    <col min="3103" max="3103" width="16.6640625" style="2" customWidth="1"/>
    <col min="3104" max="3104" width="1.6640625" style="2" customWidth="1"/>
    <col min="3105" max="3345" width="9" style="2"/>
    <col min="3346" max="3347" width="1.6640625" style="2" customWidth="1"/>
    <col min="3348" max="3348" width="4.6640625" style="2" customWidth="1"/>
    <col min="3349" max="3349" width="24.6640625" style="2" customWidth="1"/>
    <col min="3350" max="3350" width="4.6640625" style="2" customWidth="1"/>
    <col min="3351" max="3351" width="14.6640625" style="2" customWidth="1"/>
    <col min="3352" max="3352" width="4.6640625" style="2" customWidth="1"/>
    <col min="3353" max="3353" width="14.6640625" style="2" customWidth="1"/>
    <col min="3354" max="3354" width="4.6640625" style="2" customWidth="1"/>
    <col min="3355" max="3355" width="14.6640625" style="2" customWidth="1"/>
    <col min="3356" max="3356" width="4.6640625" style="2" customWidth="1"/>
    <col min="3357" max="3357" width="14.6640625" style="2" customWidth="1"/>
    <col min="3358" max="3358" width="20.6640625" style="2" customWidth="1"/>
    <col min="3359" max="3359" width="16.6640625" style="2" customWidth="1"/>
    <col min="3360" max="3360" width="1.6640625" style="2" customWidth="1"/>
    <col min="3361" max="3601" width="9" style="2"/>
    <col min="3602" max="3603" width="1.6640625" style="2" customWidth="1"/>
    <col min="3604" max="3604" width="4.6640625" style="2" customWidth="1"/>
    <col min="3605" max="3605" width="24.6640625" style="2" customWidth="1"/>
    <col min="3606" max="3606" width="4.6640625" style="2" customWidth="1"/>
    <col min="3607" max="3607" width="14.6640625" style="2" customWidth="1"/>
    <col min="3608" max="3608" width="4.6640625" style="2" customWidth="1"/>
    <col min="3609" max="3609" width="14.6640625" style="2" customWidth="1"/>
    <col min="3610" max="3610" width="4.6640625" style="2" customWidth="1"/>
    <col min="3611" max="3611" width="14.6640625" style="2" customWidth="1"/>
    <col min="3612" max="3612" width="4.6640625" style="2" customWidth="1"/>
    <col min="3613" max="3613" width="14.6640625" style="2" customWidth="1"/>
    <col min="3614" max="3614" width="20.6640625" style="2" customWidth="1"/>
    <col min="3615" max="3615" width="16.6640625" style="2" customWidth="1"/>
    <col min="3616" max="3616" width="1.6640625" style="2" customWidth="1"/>
    <col min="3617" max="3857" width="9" style="2"/>
    <col min="3858" max="3859" width="1.6640625" style="2" customWidth="1"/>
    <col min="3860" max="3860" width="4.6640625" style="2" customWidth="1"/>
    <col min="3861" max="3861" width="24.6640625" style="2" customWidth="1"/>
    <col min="3862" max="3862" width="4.6640625" style="2" customWidth="1"/>
    <col min="3863" max="3863" width="14.6640625" style="2" customWidth="1"/>
    <col min="3864" max="3864" width="4.6640625" style="2" customWidth="1"/>
    <col min="3865" max="3865" width="14.6640625" style="2" customWidth="1"/>
    <col min="3866" max="3866" width="4.6640625" style="2" customWidth="1"/>
    <col min="3867" max="3867" width="14.6640625" style="2" customWidth="1"/>
    <col min="3868" max="3868" width="4.6640625" style="2" customWidth="1"/>
    <col min="3869" max="3869" width="14.6640625" style="2" customWidth="1"/>
    <col min="3870" max="3870" width="20.6640625" style="2" customWidth="1"/>
    <col min="3871" max="3871" width="16.6640625" style="2" customWidth="1"/>
    <col min="3872" max="3872" width="1.6640625" style="2" customWidth="1"/>
    <col min="3873" max="4113" width="9" style="2"/>
    <col min="4114" max="4115" width="1.6640625" style="2" customWidth="1"/>
    <col min="4116" max="4116" width="4.6640625" style="2" customWidth="1"/>
    <col min="4117" max="4117" width="24.6640625" style="2" customWidth="1"/>
    <col min="4118" max="4118" width="4.6640625" style="2" customWidth="1"/>
    <col min="4119" max="4119" width="14.6640625" style="2" customWidth="1"/>
    <col min="4120" max="4120" width="4.6640625" style="2" customWidth="1"/>
    <col min="4121" max="4121" width="14.6640625" style="2" customWidth="1"/>
    <col min="4122" max="4122" width="4.6640625" style="2" customWidth="1"/>
    <col min="4123" max="4123" width="14.6640625" style="2" customWidth="1"/>
    <col min="4124" max="4124" width="4.6640625" style="2" customWidth="1"/>
    <col min="4125" max="4125" width="14.6640625" style="2" customWidth="1"/>
    <col min="4126" max="4126" width="20.6640625" style="2" customWidth="1"/>
    <col min="4127" max="4127" width="16.6640625" style="2" customWidth="1"/>
    <col min="4128" max="4128" width="1.6640625" style="2" customWidth="1"/>
    <col min="4129" max="4369" width="9" style="2"/>
    <col min="4370" max="4371" width="1.6640625" style="2" customWidth="1"/>
    <col min="4372" max="4372" width="4.6640625" style="2" customWidth="1"/>
    <col min="4373" max="4373" width="24.6640625" style="2" customWidth="1"/>
    <col min="4374" max="4374" width="4.6640625" style="2" customWidth="1"/>
    <col min="4375" max="4375" width="14.6640625" style="2" customWidth="1"/>
    <col min="4376" max="4376" width="4.6640625" style="2" customWidth="1"/>
    <col min="4377" max="4377" width="14.6640625" style="2" customWidth="1"/>
    <col min="4378" max="4378" width="4.6640625" style="2" customWidth="1"/>
    <col min="4379" max="4379" width="14.6640625" style="2" customWidth="1"/>
    <col min="4380" max="4380" width="4.6640625" style="2" customWidth="1"/>
    <col min="4381" max="4381" width="14.6640625" style="2" customWidth="1"/>
    <col min="4382" max="4382" width="20.6640625" style="2" customWidth="1"/>
    <col min="4383" max="4383" width="16.6640625" style="2" customWidth="1"/>
    <col min="4384" max="4384" width="1.6640625" style="2" customWidth="1"/>
    <col min="4385" max="4625" width="9" style="2"/>
    <col min="4626" max="4627" width="1.6640625" style="2" customWidth="1"/>
    <col min="4628" max="4628" width="4.6640625" style="2" customWidth="1"/>
    <col min="4629" max="4629" width="24.6640625" style="2" customWidth="1"/>
    <col min="4630" max="4630" width="4.6640625" style="2" customWidth="1"/>
    <col min="4631" max="4631" width="14.6640625" style="2" customWidth="1"/>
    <col min="4632" max="4632" width="4.6640625" style="2" customWidth="1"/>
    <col min="4633" max="4633" width="14.6640625" style="2" customWidth="1"/>
    <col min="4634" max="4634" width="4.6640625" style="2" customWidth="1"/>
    <col min="4635" max="4635" width="14.6640625" style="2" customWidth="1"/>
    <col min="4636" max="4636" width="4.6640625" style="2" customWidth="1"/>
    <col min="4637" max="4637" width="14.6640625" style="2" customWidth="1"/>
    <col min="4638" max="4638" width="20.6640625" style="2" customWidth="1"/>
    <col min="4639" max="4639" width="16.6640625" style="2" customWidth="1"/>
    <col min="4640" max="4640" width="1.6640625" style="2" customWidth="1"/>
    <col min="4641" max="4881" width="9" style="2"/>
    <col min="4882" max="4883" width="1.6640625" style="2" customWidth="1"/>
    <col min="4884" max="4884" width="4.6640625" style="2" customWidth="1"/>
    <col min="4885" max="4885" width="24.6640625" style="2" customWidth="1"/>
    <col min="4886" max="4886" width="4.6640625" style="2" customWidth="1"/>
    <col min="4887" max="4887" width="14.6640625" style="2" customWidth="1"/>
    <col min="4888" max="4888" width="4.6640625" style="2" customWidth="1"/>
    <col min="4889" max="4889" width="14.6640625" style="2" customWidth="1"/>
    <col min="4890" max="4890" width="4.6640625" style="2" customWidth="1"/>
    <col min="4891" max="4891" width="14.6640625" style="2" customWidth="1"/>
    <col min="4892" max="4892" width="4.6640625" style="2" customWidth="1"/>
    <col min="4893" max="4893" width="14.6640625" style="2" customWidth="1"/>
    <col min="4894" max="4894" width="20.6640625" style="2" customWidth="1"/>
    <col min="4895" max="4895" width="16.6640625" style="2" customWidth="1"/>
    <col min="4896" max="4896" width="1.6640625" style="2" customWidth="1"/>
    <col min="4897" max="5137" width="9" style="2"/>
    <col min="5138" max="5139" width="1.6640625" style="2" customWidth="1"/>
    <col min="5140" max="5140" width="4.6640625" style="2" customWidth="1"/>
    <col min="5141" max="5141" width="24.6640625" style="2" customWidth="1"/>
    <col min="5142" max="5142" width="4.6640625" style="2" customWidth="1"/>
    <col min="5143" max="5143" width="14.6640625" style="2" customWidth="1"/>
    <col min="5144" max="5144" width="4.6640625" style="2" customWidth="1"/>
    <col min="5145" max="5145" width="14.6640625" style="2" customWidth="1"/>
    <col min="5146" max="5146" width="4.6640625" style="2" customWidth="1"/>
    <col min="5147" max="5147" width="14.6640625" style="2" customWidth="1"/>
    <col min="5148" max="5148" width="4.6640625" style="2" customWidth="1"/>
    <col min="5149" max="5149" width="14.6640625" style="2" customWidth="1"/>
    <col min="5150" max="5150" width="20.6640625" style="2" customWidth="1"/>
    <col min="5151" max="5151" width="16.6640625" style="2" customWidth="1"/>
    <col min="5152" max="5152" width="1.6640625" style="2" customWidth="1"/>
    <col min="5153" max="5393" width="9" style="2"/>
    <col min="5394" max="5395" width="1.6640625" style="2" customWidth="1"/>
    <col min="5396" max="5396" width="4.6640625" style="2" customWidth="1"/>
    <col min="5397" max="5397" width="24.6640625" style="2" customWidth="1"/>
    <col min="5398" max="5398" width="4.6640625" style="2" customWidth="1"/>
    <col min="5399" max="5399" width="14.6640625" style="2" customWidth="1"/>
    <col min="5400" max="5400" width="4.6640625" style="2" customWidth="1"/>
    <col min="5401" max="5401" width="14.6640625" style="2" customWidth="1"/>
    <col min="5402" max="5402" width="4.6640625" style="2" customWidth="1"/>
    <col min="5403" max="5403" width="14.6640625" style="2" customWidth="1"/>
    <col min="5404" max="5404" width="4.6640625" style="2" customWidth="1"/>
    <col min="5405" max="5405" width="14.6640625" style="2" customWidth="1"/>
    <col min="5406" max="5406" width="20.6640625" style="2" customWidth="1"/>
    <col min="5407" max="5407" width="16.6640625" style="2" customWidth="1"/>
    <col min="5408" max="5408" width="1.6640625" style="2" customWidth="1"/>
    <col min="5409" max="5649" width="9" style="2"/>
    <col min="5650" max="5651" width="1.6640625" style="2" customWidth="1"/>
    <col min="5652" max="5652" width="4.6640625" style="2" customWidth="1"/>
    <col min="5653" max="5653" width="24.6640625" style="2" customWidth="1"/>
    <col min="5654" max="5654" width="4.6640625" style="2" customWidth="1"/>
    <col min="5655" max="5655" width="14.6640625" style="2" customWidth="1"/>
    <col min="5656" max="5656" width="4.6640625" style="2" customWidth="1"/>
    <col min="5657" max="5657" width="14.6640625" style="2" customWidth="1"/>
    <col min="5658" max="5658" width="4.6640625" style="2" customWidth="1"/>
    <col min="5659" max="5659" width="14.6640625" style="2" customWidth="1"/>
    <col min="5660" max="5660" width="4.6640625" style="2" customWidth="1"/>
    <col min="5661" max="5661" width="14.6640625" style="2" customWidth="1"/>
    <col min="5662" max="5662" width="20.6640625" style="2" customWidth="1"/>
    <col min="5663" max="5663" width="16.6640625" style="2" customWidth="1"/>
    <col min="5664" max="5664" width="1.6640625" style="2" customWidth="1"/>
    <col min="5665" max="5905" width="9" style="2"/>
    <col min="5906" max="5907" width="1.6640625" style="2" customWidth="1"/>
    <col min="5908" max="5908" width="4.6640625" style="2" customWidth="1"/>
    <col min="5909" max="5909" width="24.6640625" style="2" customWidth="1"/>
    <col min="5910" max="5910" width="4.6640625" style="2" customWidth="1"/>
    <col min="5911" max="5911" width="14.6640625" style="2" customWidth="1"/>
    <col min="5912" max="5912" width="4.6640625" style="2" customWidth="1"/>
    <col min="5913" max="5913" width="14.6640625" style="2" customWidth="1"/>
    <col min="5914" max="5914" width="4.6640625" style="2" customWidth="1"/>
    <col min="5915" max="5915" width="14.6640625" style="2" customWidth="1"/>
    <col min="5916" max="5916" width="4.6640625" style="2" customWidth="1"/>
    <col min="5917" max="5917" width="14.6640625" style="2" customWidth="1"/>
    <col min="5918" max="5918" width="20.6640625" style="2" customWidth="1"/>
    <col min="5919" max="5919" width="16.6640625" style="2" customWidth="1"/>
    <col min="5920" max="5920" width="1.6640625" style="2" customWidth="1"/>
    <col min="5921" max="6161" width="9" style="2"/>
    <col min="6162" max="6163" width="1.6640625" style="2" customWidth="1"/>
    <col min="6164" max="6164" width="4.6640625" style="2" customWidth="1"/>
    <col min="6165" max="6165" width="24.6640625" style="2" customWidth="1"/>
    <col min="6166" max="6166" width="4.6640625" style="2" customWidth="1"/>
    <col min="6167" max="6167" width="14.6640625" style="2" customWidth="1"/>
    <col min="6168" max="6168" width="4.6640625" style="2" customWidth="1"/>
    <col min="6169" max="6169" width="14.6640625" style="2" customWidth="1"/>
    <col min="6170" max="6170" width="4.6640625" style="2" customWidth="1"/>
    <col min="6171" max="6171" width="14.6640625" style="2" customWidth="1"/>
    <col min="6172" max="6172" width="4.6640625" style="2" customWidth="1"/>
    <col min="6173" max="6173" width="14.6640625" style="2" customWidth="1"/>
    <col min="6174" max="6174" width="20.6640625" style="2" customWidth="1"/>
    <col min="6175" max="6175" width="16.6640625" style="2" customWidth="1"/>
    <col min="6176" max="6176" width="1.6640625" style="2" customWidth="1"/>
    <col min="6177" max="6417" width="9" style="2"/>
    <col min="6418" max="6419" width="1.6640625" style="2" customWidth="1"/>
    <col min="6420" max="6420" width="4.6640625" style="2" customWidth="1"/>
    <col min="6421" max="6421" width="24.6640625" style="2" customWidth="1"/>
    <col min="6422" max="6422" width="4.6640625" style="2" customWidth="1"/>
    <col min="6423" max="6423" width="14.6640625" style="2" customWidth="1"/>
    <col min="6424" max="6424" width="4.6640625" style="2" customWidth="1"/>
    <col min="6425" max="6425" width="14.6640625" style="2" customWidth="1"/>
    <col min="6426" max="6426" width="4.6640625" style="2" customWidth="1"/>
    <col min="6427" max="6427" width="14.6640625" style="2" customWidth="1"/>
    <col min="6428" max="6428" width="4.6640625" style="2" customWidth="1"/>
    <col min="6429" max="6429" width="14.6640625" style="2" customWidth="1"/>
    <col min="6430" max="6430" width="20.6640625" style="2" customWidth="1"/>
    <col min="6431" max="6431" width="16.6640625" style="2" customWidth="1"/>
    <col min="6432" max="6432" width="1.6640625" style="2" customWidth="1"/>
    <col min="6433" max="6673" width="9" style="2"/>
    <col min="6674" max="6675" width="1.6640625" style="2" customWidth="1"/>
    <col min="6676" max="6676" width="4.6640625" style="2" customWidth="1"/>
    <col min="6677" max="6677" width="24.6640625" style="2" customWidth="1"/>
    <col min="6678" max="6678" width="4.6640625" style="2" customWidth="1"/>
    <col min="6679" max="6679" width="14.6640625" style="2" customWidth="1"/>
    <col min="6680" max="6680" width="4.6640625" style="2" customWidth="1"/>
    <col min="6681" max="6681" width="14.6640625" style="2" customWidth="1"/>
    <col min="6682" max="6682" width="4.6640625" style="2" customWidth="1"/>
    <col min="6683" max="6683" width="14.6640625" style="2" customWidth="1"/>
    <col min="6684" max="6684" width="4.6640625" style="2" customWidth="1"/>
    <col min="6685" max="6685" width="14.6640625" style="2" customWidth="1"/>
    <col min="6686" max="6686" width="20.6640625" style="2" customWidth="1"/>
    <col min="6687" max="6687" width="16.6640625" style="2" customWidth="1"/>
    <col min="6688" max="6688" width="1.6640625" style="2" customWidth="1"/>
    <col min="6689" max="6929" width="9" style="2"/>
    <col min="6930" max="6931" width="1.6640625" style="2" customWidth="1"/>
    <col min="6932" max="6932" width="4.6640625" style="2" customWidth="1"/>
    <col min="6933" max="6933" width="24.6640625" style="2" customWidth="1"/>
    <col min="6934" max="6934" width="4.6640625" style="2" customWidth="1"/>
    <col min="6935" max="6935" width="14.6640625" style="2" customWidth="1"/>
    <col min="6936" max="6936" width="4.6640625" style="2" customWidth="1"/>
    <col min="6937" max="6937" width="14.6640625" style="2" customWidth="1"/>
    <col min="6938" max="6938" width="4.6640625" style="2" customWidth="1"/>
    <col min="6939" max="6939" width="14.6640625" style="2" customWidth="1"/>
    <col min="6940" max="6940" width="4.6640625" style="2" customWidth="1"/>
    <col min="6941" max="6941" width="14.6640625" style="2" customWidth="1"/>
    <col min="6942" max="6942" width="20.6640625" style="2" customWidth="1"/>
    <col min="6943" max="6943" width="16.6640625" style="2" customWidth="1"/>
    <col min="6944" max="6944" width="1.6640625" style="2" customWidth="1"/>
    <col min="6945" max="7185" width="9" style="2"/>
    <col min="7186" max="7187" width="1.6640625" style="2" customWidth="1"/>
    <col min="7188" max="7188" width="4.6640625" style="2" customWidth="1"/>
    <col min="7189" max="7189" width="24.6640625" style="2" customWidth="1"/>
    <col min="7190" max="7190" width="4.6640625" style="2" customWidth="1"/>
    <col min="7191" max="7191" width="14.6640625" style="2" customWidth="1"/>
    <col min="7192" max="7192" width="4.6640625" style="2" customWidth="1"/>
    <col min="7193" max="7193" width="14.6640625" style="2" customWidth="1"/>
    <col min="7194" max="7194" width="4.6640625" style="2" customWidth="1"/>
    <col min="7195" max="7195" width="14.6640625" style="2" customWidth="1"/>
    <col min="7196" max="7196" width="4.6640625" style="2" customWidth="1"/>
    <col min="7197" max="7197" width="14.6640625" style="2" customWidth="1"/>
    <col min="7198" max="7198" width="20.6640625" style="2" customWidth="1"/>
    <col min="7199" max="7199" width="16.6640625" style="2" customWidth="1"/>
    <col min="7200" max="7200" width="1.6640625" style="2" customWidth="1"/>
    <col min="7201" max="7441" width="9" style="2"/>
    <col min="7442" max="7443" width="1.6640625" style="2" customWidth="1"/>
    <col min="7444" max="7444" width="4.6640625" style="2" customWidth="1"/>
    <col min="7445" max="7445" width="24.6640625" style="2" customWidth="1"/>
    <col min="7446" max="7446" width="4.6640625" style="2" customWidth="1"/>
    <col min="7447" max="7447" width="14.6640625" style="2" customWidth="1"/>
    <col min="7448" max="7448" width="4.6640625" style="2" customWidth="1"/>
    <col min="7449" max="7449" width="14.6640625" style="2" customWidth="1"/>
    <col min="7450" max="7450" width="4.6640625" style="2" customWidth="1"/>
    <col min="7451" max="7451" width="14.6640625" style="2" customWidth="1"/>
    <col min="7452" max="7452" width="4.6640625" style="2" customWidth="1"/>
    <col min="7453" max="7453" width="14.6640625" style="2" customWidth="1"/>
    <col min="7454" max="7454" width="20.6640625" style="2" customWidth="1"/>
    <col min="7455" max="7455" width="16.6640625" style="2" customWidth="1"/>
    <col min="7456" max="7456" width="1.6640625" style="2" customWidth="1"/>
    <col min="7457" max="7697" width="9" style="2"/>
    <col min="7698" max="7699" width="1.6640625" style="2" customWidth="1"/>
    <col min="7700" max="7700" width="4.6640625" style="2" customWidth="1"/>
    <col min="7701" max="7701" width="24.6640625" style="2" customWidth="1"/>
    <col min="7702" max="7702" width="4.6640625" style="2" customWidth="1"/>
    <col min="7703" max="7703" width="14.6640625" style="2" customWidth="1"/>
    <col min="7704" max="7704" width="4.6640625" style="2" customWidth="1"/>
    <col min="7705" max="7705" width="14.6640625" style="2" customWidth="1"/>
    <col min="7706" max="7706" width="4.6640625" style="2" customWidth="1"/>
    <col min="7707" max="7707" width="14.6640625" style="2" customWidth="1"/>
    <col min="7708" max="7708" width="4.6640625" style="2" customWidth="1"/>
    <col min="7709" max="7709" width="14.6640625" style="2" customWidth="1"/>
    <col min="7710" max="7710" width="20.6640625" style="2" customWidth="1"/>
    <col min="7711" max="7711" width="16.6640625" style="2" customWidth="1"/>
    <col min="7712" max="7712" width="1.6640625" style="2" customWidth="1"/>
    <col min="7713" max="7953" width="9" style="2"/>
    <col min="7954" max="7955" width="1.6640625" style="2" customWidth="1"/>
    <col min="7956" max="7956" width="4.6640625" style="2" customWidth="1"/>
    <col min="7957" max="7957" width="24.6640625" style="2" customWidth="1"/>
    <col min="7958" max="7958" width="4.6640625" style="2" customWidth="1"/>
    <col min="7959" max="7959" width="14.6640625" style="2" customWidth="1"/>
    <col min="7960" max="7960" width="4.6640625" style="2" customWidth="1"/>
    <col min="7961" max="7961" width="14.6640625" style="2" customWidth="1"/>
    <col min="7962" max="7962" width="4.6640625" style="2" customWidth="1"/>
    <col min="7963" max="7963" width="14.6640625" style="2" customWidth="1"/>
    <col min="7964" max="7964" width="4.6640625" style="2" customWidth="1"/>
    <col min="7965" max="7965" width="14.6640625" style="2" customWidth="1"/>
    <col min="7966" max="7966" width="20.6640625" style="2" customWidth="1"/>
    <col min="7967" max="7967" width="16.6640625" style="2" customWidth="1"/>
    <col min="7968" max="7968" width="1.6640625" style="2" customWidth="1"/>
    <col min="7969" max="8209" width="9" style="2"/>
    <col min="8210" max="8211" width="1.6640625" style="2" customWidth="1"/>
    <col min="8212" max="8212" width="4.6640625" style="2" customWidth="1"/>
    <col min="8213" max="8213" width="24.6640625" style="2" customWidth="1"/>
    <col min="8214" max="8214" width="4.6640625" style="2" customWidth="1"/>
    <col min="8215" max="8215" width="14.6640625" style="2" customWidth="1"/>
    <col min="8216" max="8216" width="4.6640625" style="2" customWidth="1"/>
    <col min="8217" max="8217" width="14.6640625" style="2" customWidth="1"/>
    <col min="8218" max="8218" width="4.6640625" style="2" customWidth="1"/>
    <col min="8219" max="8219" width="14.6640625" style="2" customWidth="1"/>
    <col min="8220" max="8220" width="4.6640625" style="2" customWidth="1"/>
    <col min="8221" max="8221" width="14.6640625" style="2" customWidth="1"/>
    <col min="8222" max="8222" width="20.6640625" style="2" customWidth="1"/>
    <col min="8223" max="8223" width="16.6640625" style="2" customWidth="1"/>
    <col min="8224" max="8224" width="1.6640625" style="2" customWidth="1"/>
    <col min="8225" max="8465" width="9" style="2"/>
    <col min="8466" max="8467" width="1.6640625" style="2" customWidth="1"/>
    <col min="8468" max="8468" width="4.6640625" style="2" customWidth="1"/>
    <col min="8469" max="8469" width="24.6640625" style="2" customWidth="1"/>
    <col min="8470" max="8470" width="4.6640625" style="2" customWidth="1"/>
    <col min="8471" max="8471" width="14.6640625" style="2" customWidth="1"/>
    <col min="8472" max="8472" width="4.6640625" style="2" customWidth="1"/>
    <col min="8473" max="8473" width="14.6640625" style="2" customWidth="1"/>
    <col min="8474" max="8474" width="4.6640625" style="2" customWidth="1"/>
    <col min="8475" max="8475" width="14.6640625" style="2" customWidth="1"/>
    <col min="8476" max="8476" width="4.6640625" style="2" customWidth="1"/>
    <col min="8477" max="8477" width="14.6640625" style="2" customWidth="1"/>
    <col min="8478" max="8478" width="20.6640625" style="2" customWidth="1"/>
    <col min="8479" max="8479" width="16.6640625" style="2" customWidth="1"/>
    <col min="8480" max="8480" width="1.6640625" style="2" customWidth="1"/>
    <col min="8481" max="8721" width="9" style="2"/>
    <col min="8722" max="8723" width="1.6640625" style="2" customWidth="1"/>
    <col min="8724" max="8724" width="4.6640625" style="2" customWidth="1"/>
    <col min="8725" max="8725" width="24.6640625" style="2" customWidth="1"/>
    <col min="8726" max="8726" width="4.6640625" style="2" customWidth="1"/>
    <col min="8727" max="8727" width="14.6640625" style="2" customWidth="1"/>
    <col min="8728" max="8728" width="4.6640625" style="2" customWidth="1"/>
    <col min="8729" max="8729" width="14.6640625" style="2" customWidth="1"/>
    <col min="8730" max="8730" width="4.6640625" style="2" customWidth="1"/>
    <col min="8731" max="8731" width="14.6640625" style="2" customWidth="1"/>
    <col min="8732" max="8732" width="4.6640625" style="2" customWidth="1"/>
    <col min="8733" max="8733" width="14.6640625" style="2" customWidth="1"/>
    <col min="8734" max="8734" width="20.6640625" style="2" customWidth="1"/>
    <col min="8735" max="8735" width="16.6640625" style="2" customWidth="1"/>
    <col min="8736" max="8736" width="1.6640625" style="2" customWidth="1"/>
    <col min="8737" max="8977" width="9" style="2"/>
    <col min="8978" max="8979" width="1.6640625" style="2" customWidth="1"/>
    <col min="8980" max="8980" width="4.6640625" style="2" customWidth="1"/>
    <col min="8981" max="8981" width="24.6640625" style="2" customWidth="1"/>
    <col min="8982" max="8982" width="4.6640625" style="2" customWidth="1"/>
    <col min="8983" max="8983" width="14.6640625" style="2" customWidth="1"/>
    <col min="8984" max="8984" width="4.6640625" style="2" customWidth="1"/>
    <col min="8985" max="8985" width="14.6640625" style="2" customWidth="1"/>
    <col min="8986" max="8986" width="4.6640625" style="2" customWidth="1"/>
    <col min="8987" max="8987" width="14.6640625" style="2" customWidth="1"/>
    <col min="8988" max="8988" width="4.6640625" style="2" customWidth="1"/>
    <col min="8989" max="8989" width="14.6640625" style="2" customWidth="1"/>
    <col min="8990" max="8990" width="20.6640625" style="2" customWidth="1"/>
    <col min="8991" max="8991" width="16.6640625" style="2" customWidth="1"/>
    <col min="8992" max="8992" width="1.6640625" style="2" customWidth="1"/>
    <col min="8993" max="9233" width="9" style="2"/>
    <col min="9234" max="9235" width="1.6640625" style="2" customWidth="1"/>
    <col min="9236" max="9236" width="4.6640625" style="2" customWidth="1"/>
    <col min="9237" max="9237" width="24.6640625" style="2" customWidth="1"/>
    <col min="9238" max="9238" width="4.6640625" style="2" customWidth="1"/>
    <col min="9239" max="9239" width="14.6640625" style="2" customWidth="1"/>
    <col min="9240" max="9240" width="4.6640625" style="2" customWidth="1"/>
    <col min="9241" max="9241" width="14.6640625" style="2" customWidth="1"/>
    <col min="9242" max="9242" width="4.6640625" style="2" customWidth="1"/>
    <col min="9243" max="9243" width="14.6640625" style="2" customWidth="1"/>
    <col min="9244" max="9244" width="4.6640625" style="2" customWidth="1"/>
    <col min="9245" max="9245" width="14.6640625" style="2" customWidth="1"/>
    <col min="9246" max="9246" width="20.6640625" style="2" customWidth="1"/>
    <col min="9247" max="9247" width="16.6640625" style="2" customWidth="1"/>
    <col min="9248" max="9248" width="1.6640625" style="2" customWidth="1"/>
    <col min="9249" max="9489" width="9" style="2"/>
    <col min="9490" max="9491" width="1.6640625" style="2" customWidth="1"/>
    <col min="9492" max="9492" width="4.6640625" style="2" customWidth="1"/>
    <col min="9493" max="9493" width="24.6640625" style="2" customWidth="1"/>
    <col min="9494" max="9494" width="4.6640625" style="2" customWidth="1"/>
    <col min="9495" max="9495" width="14.6640625" style="2" customWidth="1"/>
    <col min="9496" max="9496" width="4.6640625" style="2" customWidth="1"/>
    <col min="9497" max="9497" width="14.6640625" style="2" customWidth="1"/>
    <col min="9498" max="9498" width="4.6640625" style="2" customWidth="1"/>
    <col min="9499" max="9499" width="14.6640625" style="2" customWidth="1"/>
    <col min="9500" max="9500" width="4.6640625" style="2" customWidth="1"/>
    <col min="9501" max="9501" width="14.6640625" style="2" customWidth="1"/>
    <col min="9502" max="9502" width="20.6640625" style="2" customWidth="1"/>
    <col min="9503" max="9503" width="16.6640625" style="2" customWidth="1"/>
    <col min="9504" max="9504" width="1.6640625" style="2" customWidth="1"/>
    <col min="9505" max="9745" width="9" style="2"/>
    <col min="9746" max="9747" width="1.6640625" style="2" customWidth="1"/>
    <col min="9748" max="9748" width="4.6640625" style="2" customWidth="1"/>
    <col min="9749" max="9749" width="24.6640625" style="2" customWidth="1"/>
    <col min="9750" max="9750" width="4.6640625" style="2" customWidth="1"/>
    <col min="9751" max="9751" width="14.6640625" style="2" customWidth="1"/>
    <col min="9752" max="9752" width="4.6640625" style="2" customWidth="1"/>
    <col min="9753" max="9753" width="14.6640625" style="2" customWidth="1"/>
    <col min="9754" max="9754" width="4.6640625" style="2" customWidth="1"/>
    <col min="9755" max="9755" width="14.6640625" style="2" customWidth="1"/>
    <col min="9756" max="9756" width="4.6640625" style="2" customWidth="1"/>
    <col min="9757" max="9757" width="14.6640625" style="2" customWidth="1"/>
    <col min="9758" max="9758" width="20.6640625" style="2" customWidth="1"/>
    <col min="9759" max="9759" width="16.6640625" style="2" customWidth="1"/>
    <col min="9760" max="9760" width="1.6640625" style="2" customWidth="1"/>
    <col min="9761" max="10001" width="9" style="2"/>
    <col min="10002" max="10003" width="1.6640625" style="2" customWidth="1"/>
    <col min="10004" max="10004" width="4.6640625" style="2" customWidth="1"/>
    <col min="10005" max="10005" width="24.6640625" style="2" customWidth="1"/>
    <col min="10006" max="10006" width="4.6640625" style="2" customWidth="1"/>
    <col min="10007" max="10007" width="14.6640625" style="2" customWidth="1"/>
    <col min="10008" max="10008" width="4.6640625" style="2" customWidth="1"/>
    <col min="10009" max="10009" width="14.6640625" style="2" customWidth="1"/>
    <col min="10010" max="10010" width="4.6640625" style="2" customWidth="1"/>
    <col min="10011" max="10011" width="14.6640625" style="2" customWidth="1"/>
    <col min="10012" max="10012" width="4.6640625" style="2" customWidth="1"/>
    <col min="10013" max="10013" width="14.6640625" style="2" customWidth="1"/>
    <col min="10014" max="10014" width="20.6640625" style="2" customWidth="1"/>
    <col min="10015" max="10015" width="16.6640625" style="2" customWidth="1"/>
    <col min="10016" max="10016" width="1.6640625" style="2" customWidth="1"/>
    <col min="10017" max="10257" width="9" style="2"/>
    <col min="10258" max="10259" width="1.6640625" style="2" customWidth="1"/>
    <col min="10260" max="10260" width="4.6640625" style="2" customWidth="1"/>
    <col min="10261" max="10261" width="24.6640625" style="2" customWidth="1"/>
    <col min="10262" max="10262" width="4.6640625" style="2" customWidth="1"/>
    <col min="10263" max="10263" width="14.6640625" style="2" customWidth="1"/>
    <col min="10264" max="10264" width="4.6640625" style="2" customWidth="1"/>
    <col min="10265" max="10265" width="14.6640625" style="2" customWidth="1"/>
    <col min="10266" max="10266" width="4.6640625" style="2" customWidth="1"/>
    <col min="10267" max="10267" width="14.6640625" style="2" customWidth="1"/>
    <col min="10268" max="10268" width="4.6640625" style="2" customWidth="1"/>
    <col min="10269" max="10269" width="14.6640625" style="2" customWidth="1"/>
    <col min="10270" max="10270" width="20.6640625" style="2" customWidth="1"/>
    <col min="10271" max="10271" width="16.6640625" style="2" customWidth="1"/>
    <col min="10272" max="10272" width="1.6640625" style="2" customWidth="1"/>
    <col min="10273" max="10513" width="9" style="2"/>
    <col min="10514" max="10515" width="1.6640625" style="2" customWidth="1"/>
    <col min="10516" max="10516" width="4.6640625" style="2" customWidth="1"/>
    <col min="10517" max="10517" width="24.6640625" style="2" customWidth="1"/>
    <col min="10518" max="10518" width="4.6640625" style="2" customWidth="1"/>
    <col min="10519" max="10519" width="14.6640625" style="2" customWidth="1"/>
    <col min="10520" max="10520" width="4.6640625" style="2" customWidth="1"/>
    <col min="10521" max="10521" width="14.6640625" style="2" customWidth="1"/>
    <col min="10522" max="10522" width="4.6640625" style="2" customWidth="1"/>
    <col min="10523" max="10523" width="14.6640625" style="2" customWidth="1"/>
    <col min="10524" max="10524" width="4.6640625" style="2" customWidth="1"/>
    <col min="10525" max="10525" width="14.6640625" style="2" customWidth="1"/>
    <col min="10526" max="10526" width="20.6640625" style="2" customWidth="1"/>
    <col min="10527" max="10527" width="16.6640625" style="2" customWidth="1"/>
    <col min="10528" max="10528" width="1.6640625" style="2" customWidth="1"/>
    <col min="10529" max="10769" width="9" style="2"/>
    <col min="10770" max="10771" width="1.6640625" style="2" customWidth="1"/>
    <col min="10772" max="10772" width="4.6640625" style="2" customWidth="1"/>
    <col min="10773" max="10773" width="24.6640625" style="2" customWidth="1"/>
    <col min="10774" max="10774" width="4.6640625" style="2" customWidth="1"/>
    <col min="10775" max="10775" width="14.6640625" style="2" customWidth="1"/>
    <col min="10776" max="10776" width="4.6640625" style="2" customWidth="1"/>
    <col min="10777" max="10777" width="14.6640625" style="2" customWidth="1"/>
    <col min="10778" max="10778" width="4.6640625" style="2" customWidth="1"/>
    <col min="10779" max="10779" width="14.6640625" style="2" customWidth="1"/>
    <col min="10780" max="10780" width="4.6640625" style="2" customWidth="1"/>
    <col min="10781" max="10781" width="14.6640625" style="2" customWidth="1"/>
    <col min="10782" max="10782" width="20.6640625" style="2" customWidth="1"/>
    <col min="10783" max="10783" width="16.6640625" style="2" customWidth="1"/>
    <col min="10784" max="10784" width="1.6640625" style="2" customWidth="1"/>
    <col min="10785" max="11025" width="9" style="2"/>
    <col min="11026" max="11027" width="1.6640625" style="2" customWidth="1"/>
    <col min="11028" max="11028" width="4.6640625" style="2" customWidth="1"/>
    <col min="11029" max="11029" width="24.6640625" style="2" customWidth="1"/>
    <col min="11030" max="11030" width="4.6640625" style="2" customWidth="1"/>
    <col min="11031" max="11031" width="14.6640625" style="2" customWidth="1"/>
    <col min="11032" max="11032" width="4.6640625" style="2" customWidth="1"/>
    <col min="11033" max="11033" width="14.6640625" style="2" customWidth="1"/>
    <col min="11034" max="11034" width="4.6640625" style="2" customWidth="1"/>
    <col min="11035" max="11035" width="14.6640625" style="2" customWidth="1"/>
    <col min="11036" max="11036" width="4.6640625" style="2" customWidth="1"/>
    <col min="11037" max="11037" width="14.6640625" style="2" customWidth="1"/>
    <col min="11038" max="11038" width="20.6640625" style="2" customWidth="1"/>
    <col min="11039" max="11039" width="16.6640625" style="2" customWidth="1"/>
    <col min="11040" max="11040" width="1.6640625" style="2" customWidth="1"/>
    <col min="11041" max="11281" width="9" style="2"/>
    <col min="11282" max="11283" width="1.6640625" style="2" customWidth="1"/>
    <col min="11284" max="11284" width="4.6640625" style="2" customWidth="1"/>
    <col min="11285" max="11285" width="24.6640625" style="2" customWidth="1"/>
    <col min="11286" max="11286" width="4.6640625" style="2" customWidth="1"/>
    <col min="11287" max="11287" width="14.6640625" style="2" customWidth="1"/>
    <col min="11288" max="11288" width="4.6640625" style="2" customWidth="1"/>
    <col min="11289" max="11289" width="14.6640625" style="2" customWidth="1"/>
    <col min="11290" max="11290" width="4.6640625" style="2" customWidth="1"/>
    <col min="11291" max="11291" width="14.6640625" style="2" customWidth="1"/>
    <col min="11292" max="11292" width="4.6640625" style="2" customWidth="1"/>
    <col min="11293" max="11293" width="14.6640625" style="2" customWidth="1"/>
    <col min="11294" max="11294" width="20.6640625" style="2" customWidth="1"/>
    <col min="11295" max="11295" width="16.6640625" style="2" customWidth="1"/>
    <col min="11296" max="11296" width="1.6640625" style="2" customWidth="1"/>
    <col min="11297" max="11537" width="9" style="2"/>
    <col min="11538" max="11539" width="1.6640625" style="2" customWidth="1"/>
    <col min="11540" max="11540" width="4.6640625" style="2" customWidth="1"/>
    <col min="11541" max="11541" width="24.6640625" style="2" customWidth="1"/>
    <col min="11542" max="11542" width="4.6640625" style="2" customWidth="1"/>
    <col min="11543" max="11543" width="14.6640625" style="2" customWidth="1"/>
    <col min="11544" max="11544" width="4.6640625" style="2" customWidth="1"/>
    <col min="11545" max="11545" width="14.6640625" style="2" customWidth="1"/>
    <col min="11546" max="11546" width="4.6640625" style="2" customWidth="1"/>
    <col min="11547" max="11547" width="14.6640625" style="2" customWidth="1"/>
    <col min="11548" max="11548" width="4.6640625" style="2" customWidth="1"/>
    <col min="11549" max="11549" width="14.6640625" style="2" customWidth="1"/>
    <col min="11550" max="11550" width="20.6640625" style="2" customWidth="1"/>
    <col min="11551" max="11551" width="16.6640625" style="2" customWidth="1"/>
    <col min="11552" max="11552" width="1.6640625" style="2" customWidth="1"/>
    <col min="11553" max="11793" width="9" style="2"/>
    <col min="11794" max="11795" width="1.6640625" style="2" customWidth="1"/>
    <col min="11796" max="11796" width="4.6640625" style="2" customWidth="1"/>
    <col min="11797" max="11797" width="24.6640625" style="2" customWidth="1"/>
    <col min="11798" max="11798" width="4.6640625" style="2" customWidth="1"/>
    <col min="11799" max="11799" width="14.6640625" style="2" customWidth="1"/>
    <col min="11800" max="11800" width="4.6640625" style="2" customWidth="1"/>
    <col min="11801" max="11801" width="14.6640625" style="2" customWidth="1"/>
    <col min="11802" max="11802" width="4.6640625" style="2" customWidth="1"/>
    <col min="11803" max="11803" width="14.6640625" style="2" customWidth="1"/>
    <col min="11804" max="11804" width="4.6640625" style="2" customWidth="1"/>
    <col min="11805" max="11805" width="14.6640625" style="2" customWidth="1"/>
    <col min="11806" max="11806" width="20.6640625" style="2" customWidth="1"/>
    <col min="11807" max="11807" width="16.6640625" style="2" customWidth="1"/>
    <col min="11808" max="11808" width="1.6640625" style="2" customWidth="1"/>
    <col min="11809" max="12049" width="9" style="2"/>
    <col min="12050" max="12051" width="1.6640625" style="2" customWidth="1"/>
    <col min="12052" max="12052" width="4.6640625" style="2" customWidth="1"/>
    <col min="12053" max="12053" width="24.6640625" style="2" customWidth="1"/>
    <col min="12054" max="12054" width="4.6640625" style="2" customWidth="1"/>
    <col min="12055" max="12055" width="14.6640625" style="2" customWidth="1"/>
    <col min="12056" max="12056" width="4.6640625" style="2" customWidth="1"/>
    <col min="12057" max="12057" width="14.6640625" style="2" customWidth="1"/>
    <col min="12058" max="12058" width="4.6640625" style="2" customWidth="1"/>
    <col min="12059" max="12059" width="14.6640625" style="2" customWidth="1"/>
    <col min="12060" max="12060" width="4.6640625" style="2" customWidth="1"/>
    <col min="12061" max="12061" width="14.6640625" style="2" customWidth="1"/>
    <col min="12062" max="12062" width="20.6640625" style="2" customWidth="1"/>
    <col min="12063" max="12063" width="16.6640625" style="2" customWidth="1"/>
    <col min="12064" max="12064" width="1.6640625" style="2" customWidth="1"/>
    <col min="12065" max="12305" width="9" style="2"/>
    <col min="12306" max="12307" width="1.6640625" style="2" customWidth="1"/>
    <col min="12308" max="12308" width="4.6640625" style="2" customWidth="1"/>
    <col min="12309" max="12309" width="24.6640625" style="2" customWidth="1"/>
    <col min="12310" max="12310" width="4.6640625" style="2" customWidth="1"/>
    <col min="12311" max="12311" width="14.6640625" style="2" customWidth="1"/>
    <col min="12312" max="12312" width="4.6640625" style="2" customWidth="1"/>
    <col min="12313" max="12313" width="14.6640625" style="2" customWidth="1"/>
    <col min="12314" max="12314" width="4.6640625" style="2" customWidth="1"/>
    <col min="12315" max="12315" width="14.6640625" style="2" customWidth="1"/>
    <col min="12316" max="12316" width="4.6640625" style="2" customWidth="1"/>
    <col min="12317" max="12317" width="14.6640625" style="2" customWidth="1"/>
    <col min="12318" max="12318" width="20.6640625" style="2" customWidth="1"/>
    <col min="12319" max="12319" width="16.6640625" style="2" customWidth="1"/>
    <col min="12320" max="12320" width="1.6640625" style="2" customWidth="1"/>
    <col min="12321" max="12561" width="9" style="2"/>
    <col min="12562" max="12563" width="1.6640625" style="2" customWidth="1"/>
    <col min="12564" max="12564" width="4.6640625" style="2" customWidth="1"/>
    <col min="12565" max="12565" width="24.6640625" style="2" customWidth="1"/>
    <col min="12566" max="12566" width="4.6640625" style="2" customWidth="1"/>
    <col min="12567" max="12567" width="14.6640625" style="2" customWidth="1"/>
    <col min="12568" max="12568" width="4.6640625" style="2" customWidth="1"/>
    <col min="12569" max="12569" width="14.6640625" style="2" customWidth="1"/>
    <col min="12570" max="12570" width="4.6640625" style="2" customWidth="1"/>
    <col min="12571" max="12571" width="14.6640625" style="2" customWidth="1"/>
    <col min="12572" max="12572" width="4.6640625" style="2" customWidth="1"/>
    <col min="12573" max="12573" width="14.6640625" style="2" customWidth="1"/>
    <col min="12574" max="12574" width="20.6640625" style="2" customWidth="1"/>
    <col min="12575" max="12575" width="16.6640625" style="2" customWidth="1"/>
    <col min="12576" max="12576" width="1.6640625" style="2" customWidth="1"/>
    <col min="12577" max="12817" width="9" style="2"/>
    <col min="12818" max="12819" width="1.6640625" style="2" customWidth="1"/>
    <col min="12820" max="12820" width="4.6640625" style="2" customWidth="1"/>
    <col min="12821" max="12821" width="24.6640625" style="2" customWidth="1"/>
    <col min="12822" max="12822" width="4.6640625" style="2" customWidth="1"/>
    <col min="12823" max="12823" width="14.6640625" style="2" customWidth="1"/>
    <col min="12824" max="12824" width="4.6640625" style="2" customWidth="1"/>
    <col min="12825" max="12825" width="14.6640625" style="2" customWidth="1"/>
    <col min="12826" max="12826" width="4.6640625" style="2" customWidth="1"/>
    <col min="12827" max="12827" width="14.6640625" style="2" customWidth="1"/>
    <col min="12828" max="12828" width="4.6640625" style="2" customWidth="1"/>
    <col min="12829" max="12829" width="14.6640625" style="2" customWidth="1"/>
    <col min="12830" max="12830" width="20.6640625" style="2" customWidth="1"/>
    <col min="12831" max="12831" width="16.6640625" style="2" customWidth="1"/>
    <col min="12832" max="12832" width="1.6640625" style="2" customWidth="1"/>
    <col min="12833" max="13073" width="9" style="2"/>
    <col min="13074" max="13075" width="1.6640625" style="2" customWidth="1"/>
    <col min="13076" max="13076" width="4.6640625" style="2" customWidth="1"/>
    <col min="13077" max="13077" width="24.6640625" style="2" customWidth="1"/>
    <col min="13078" max="13078" width="4.6640625" style="2" customWidth="1"/>
    <col min="13079" max="13079" width="14.6640625" style="2" customWidth="1"/>
    <col min="13080" max="13080" width="4.6640625" style="2" customWidth="1"/>
    <col min="13081" max="13081" width="14.6640625" style="2" customWidth="1"/>
    <col min="13082" max="13082" width="4.6640625" style="2" customWidth="1"/>
    <col min="13083" max="13083" width="14.6640625" style="2" customWidth="1"/>
    <col min="13084" max="13084" width="4.6640625" style="2" customWidth="1"/>
    <col min="13085" max="13085" width="14.6640625" style="2" customWidth="1"/>
    <col min="13086" max="13086" width="20.6640625" style="2" customWidth="1"/>
    <col min="13087" max="13087" width="16.6640625" style="2" customWidth="1"/>
    <col min="13088" max="13088" width="1.6640625" style="2" customWidth="1"/>
    <col min="13089" max="13329" width="9" style="2"/>
    <col min="13330" max="13331" width="1.6640625" style="2" customWidth="1"/>
    <col min="13332" max="13332" width="4.6640625" style="2" customWidth="1"/>
    <col min="13333" max="13333" width="24.6640625" style="2" customWidth="1"/>
    <col min="13334" max="13334" width="4.6640625" style="2" customWidth="1"/>
    <col min="13335" max="13335" width="14.6640625" style="2" customWidth="1"/>
    <col min="13336" max="13336" width="4.6640625" style="2" customWidth="1"/>
    <col min="13337" max="13337" width="14.6640625" style="2" customWidth="1"/>
    <col min="13338" max="13338" width="4.6640625" style="2" customWidth="1"/>
    <col min="13339" max="13339" width="14.6640625" style="2" customWidth="1"/>
    <col min="13340" max="13340" width="4.6640625" style="2" customWidth="1"/>
    <col min="13341" max="13341" width="14.6640625" style="2" customWidth="1"/>
    <col min="13342" max="13342" width="20.6640625" style="2" customWidth="1"/>
    <col min="13343" max="13343" width="16.6640625" style="2" customWidth="1"/>
    <col min="13344" max="13344" width="1.6640625" style="2" customWidth="1"/>
    <col min="13345" max="13585" width="9" style="2"/>
    <col min="13586" max="13587" width="1.6640625" style="2" customWidth="1"/>
    <col min="13588" max="13588" width="4.6640625" style="2" customWidth="1"/>
    <col min="13589" max="13589" width="24.6640625" style="2" customWidth="1"/>
    <col min="13590" max="13590" width="4.6640625" style="2" customWidth="1"/>
    <col min="13591" max="13591" width="14.6640625" style="2" customWidth="1"/>
    <col min="13592" max="13592" width="4.6640625" style="2" customWidth="1"/>
    <col min="13593" max="13593" width="14.6640625" style="2" customWidth="1"/>
    <col min="13594" max="13594" width="4.6640625" style="2" customWidth="1"/>
    <col min="13595" max="13595" width="14.6640625" style="2" customWidth="1"/>
    <col min="13596" max="13596" width="4.6640625" style="2" customWidth="1"/>
    <col min="13597" max="13597" width="14.6640625" style="2" customWidth="1"/>
    <col min="13598" max="13598" width="20.6640625" style="2" customWidth="1"/>
    <col min="13599" max="13599" width="16.6640625" style="2" customWidth="1"/>
    <col min="13600" max="13600" width="1.6640625" style="2" customWidth="1"/>
    <col min="13601" max="13841" width="9" style="2"/>
    <col min="13842" max="13843" width="1.6640625" style="2" customWidth="1"/>
    <col min="13844" max="13844" width="4.6640625" style="2" customWidth="1"/>
    <col min="13845" max="13845" width="24.6640625" style="2" customWidth="1"/>
    <col min="13846" max="13846" width="4.6640625" style="2" customWidth="1"/>
    <col min="13847" max="13847" width="14.6640625" style="2" customWidth="1"/>
    <col min="13848" max="13848" width="4.6640625" style="2" customWidth="1"/>
    <col min="13849" max="13849" width="14.6640625" style="2" customWidth="1"/>
    <col min="13850" max="13850" width="4.6640625" style="2" customWidth="1"/>
    <col min="13851" max="13851" width="14.6640625" style="2" customWidth="1"/>
    <col min="13852" max="13852" width="4.6640625" style="2" customWidth="1"/>
    <col min="13853" max="13853" width="14.6640625" style="2" customWidth="1"/>
    <col min="13854" max="13854" width="20.6640625" style="2" customWidth="1"/>
    <col min="13855" max="13855" width="16.6640625" style="2" customWidth="1"/>
    <col min="13856" max="13856" width="1.6640625" style="2" customWidth="1"/>
    <col min="13857" max="14097" width="9" style="2"/>
    <col min="14098" max="14099" width="1.6640625" style="2" customWidth="1"/>
    <col min="14100" max="14100" width="4.6640625" style="2" customWidth="1"/>
    <col min="14101" max="14101" width="24.6640625" style="2" customWidth="1"/>
    <col min="14102" max="14102" width="4.6640625" style="2" customWidth="1"/>
    <col min="14103" max="14103" width="14.6640625" style="2" customWidth="1"/>
    <col min="14104" max="14104" width="4.6640625" style="2" customWidth="1"/>
    <col min="14105" max="14105" width="14.6640625" style="2" customWidth="1"/>
    <col min="14106" max="14106" width="4.6640625" style="2" customWidth="1"/>
    <col min="14107" max="14107" width="14.6640625" style="2" customWidth="1"/>
    <col min="14108" max="14108" width="4.6640625" style="2" customWidth="1"/>
    <col min="14109" max="14109" width="14.6640625" style="2" customWidth="1"/>
    <col min="14110" max="14110" width="20.6640625" style="2" customWidth="1"/>
    <col min="14111" max="14111" width="16.6640625" style="2" customWidth="1"/>
    <col min="14112" max="14112" width="1.6640625" style="2" customWidth="1"/>
    <col min="14113" max="14353" width="9" style="2"/>
    <col min="14354" max="14355" width="1.6640625" style="2" customWidth="1"/>
    <col min="14356" max="14356" width="4.6640625" style="2" customWidth="1"/>
    <col min="14357" max="14357" width="24.6640625" style="2" customWidth="1"/>
    <col min="14358" max="14358" width="4.6640625" style="2" customWidth="1"/>
    <col min="14359" max="14359" width="14.6640625" style="2" customWidth="1"/>
    <col min="14360" max="14360" width="4.6640625" style="2" customWidth="1"/>
    <col min="14361" max="14361" width="14.6640625" style="2" customWidth="1"/>
    <col min="14362" max="14362" width="4.6640625" style="2" customWidth="1"/>
    <col min="14363" max="14363" width="14.6640625" style="2" customWidth="1"/>
    <col min="14364" max="14364" width="4.6640625" style="2" customWidth="1"/>
    <col min="14365" max="14365" width="14.6640625" style="2" customWidth="1"/>
    <col min="14366" max="14366" width="20.6640625" style="2" customWidth="1"/>
    <col min="14367" max="14367" width="16.6640625" style="2" customWidth="1"/>
    <col min="14368" max="14368" width="1.6640625" style="2" customWidth="1"/>
    <col min="14369" max="14609" width="9" style="2"/>
    <col min="14610" max="14611" width="1.6640625" style="2" customWidth="1"/>
    <col min="14612" max="14612" width="4.6640625" style="2" customWidth="1"/>
    <col min="14613" max="14613" width="24.6640625" style="2" customWidth="1"/>
    <col min="14614" max="14614" width="4.6640625" style="2" customWidth="1"/>
    <col min="14615" max="14615" width="14.6640625" style="2" customWidth="1"/>
    <col min="14616" max="14616" width="4.6640625" style="2" customWidth="1"/>
    <col min="14617" max="14617" width="14.6640625" style="2" customWidth="1"/>
    <col min="14618" max="14618" width="4.6640625" style="2" customWidth="1"/>
    <col min="14619" max="14619" width="14.6640625" style="2" customWidth="1"/>
    <col min="14620" max="14620" width="4.6640625" style="2" customWidth="1"/>
    <col min="14621" max="14621" width="14.6640625" style="2" customWidth="1"/>
    <col min="14622" max="14622" width="20.6640625" style="2" customWidth="1"/>
    <col min="14623" max="14623" width="16.6640625" style="2" customWidth="1"/>
    <col min="14624" max="14624" width="1.6640625" style="2" customWidth="1"/>
    <col min="14625" max="14865" width="9" style="2"/>
    <col min="14866" max="14867" width="1.6640625" style="2" customWidth="1"/>
    <col min="14868" max="14868" width="4.6640625" style="2" customWidth="1"/>
    <col min="14869" max="14869" width="24.6640625" style="2" customWidth="1"/>
    <col min="14870" max="14870" width="4.6640625" style="2" customWidth="1"/>
    <col min="14871" max="14871" width="14.6640625" style="2" customWidth="1"/>
    <col min="14872" max="14872" width="4.6640625" style="2" customWidth="1"/>
    <col min="14873" max="14873" width="14.6640625" style="2" customWidth="1"/>
    <col min="14874" max="14874" width="4.6640625" style="2" customWidth="1"/>
    <col min="14875" max="14875" width="14.6640625" style="2" customWidth="1"/>
    <col min="14876" max="14876" width="4.6640625" style="2" customWidth="1"/>
    <col min="14877" max="14877" width="14.6640625" style="2" customWidth="1"/>
    <col min="14878" max="14878" width="20.6640625" style="2" customWidth="1"/>
    <col min="14879" max="14879" width="16.6640625" style="2" customWidth="1"/>
    <col min="14880" max="14880" width="1.6640625" style="2" customWidth="1"/>
    <col min="14881" max="15121" width="9" style="2"/>
    <col min="15122" max="15123" width="1.6640625" style="2" customWidth="1"/>
    <col min="15124" max="15124" width="4.6640625" style="2" customWidth="1"/>
    <col min="15125" max="15125" width="24.6640625" style="2" customWidth="1"/>
    <col min="15126" max="15126" width="4.6640625" style="2" customWidth="1"/>
    <col min="15127" max="15127" width="14.6640625" style="2" customWidth="1"/>
    <col min="15128" max="15128" width="4.6640625" style="2" customWidth="1"/>
    <col min="15129" max="15129" width="14.6640625" style="2" customWidth="1"/>
    <col min="15130" max="15130" width="4.6640625" style="2" customWidth="1"/>
    <col min="15131" max="15131" width="14.6640625" style="2" customWidth="1"/>
    <col min="15132" max="15132" width="4.6640625" style="2" customWidth="1"/>
    <col min="15133" max="15133" width="14.6640625" style="2" customWidth="1"/>
    <col min="15134" max="15134" width="20.6640625" style="2" customWidth="1"/>
    <col min="15135" max="15135" width="16.6640625" style="2" customWidth="1"/>
    <col min="15136" max="15136" width="1.6640625" style="2" customWidth="1"/>
    <col min="15137" max="15377" width="9" style="2"/>
    <col min="15378" max="15379" width="1.6640625" style="2" customWidth="1"/>
    <col min="15380" max="15380" width="4.6640625" style="2" customWidth="1"/>
    <col min="15381" max="15381" width="24.6640625" style="2" customWidth="1"/>
    <col min="15382" max="15382" width="4.6640625" style="2" customWidth="1"/>
    <col min="15383" max="15383" width="14.6640625" style="2" customWidth="1"/>
    <col min="15384" max="15384" width="4.6640625" style="2" customWidth="1"/>
    <col min="15385" max="15385" width="14.6640625" style="2" customWidth="1"/>
    <col min="15386" max="15386" width="4.6640625" style="2" customWidth="1"/>
    <col min="15387" max="15387" width="14.6640625" style="2" customWidth="1"/>
    <col min="15388" max="15388" width="4.6640625" style="2" customWidth="1"/>
    <col min="15389" max="15389" width="14.6640625" style="2" customWidth="1"/>
    <col min="15390" max="15390" width="20.6640625" style="2" customWidth="1"/>
    <col min="15391" max="15391" width="16.6640625" style="2" customWidth="1"/>
    <col min="15392" max="15392" width="1.6640625" style="2" customWidth="1"/>
    <col min="15393" max="15633" width="9" style="2"/>
    <col min="15634" max="15635" width="1.6640625" style="2" customWidth="1"/>
    <col min="15636" max="15636" width="4.6640625" style="2" customWidth="1"/>
    <col min="15637" max="15637" width="24.6640625" style="2" customWidth="1"/>
    <col min="15638" max="15638" width="4.6640625" style="2" customWidth="1"/>
    <col min="15639" max="15639" width="14.6640625" style="2" customWidth="1"/>
    <col min="15640" max="15640" width="4.6640625" style="2" customWidth="1"/>
    <col min="15641" max="15641" width="14.6640625" style="2" customWidth="1"/>
    <col min="15642" max="15642" width="4.6640625" style="2" customWidth="1"/>
    <col min="15643" max="15643" width="14.6640625" style="2" customWidth="1"/>
    <col min="15644" max="15644" width="4.6640625" style="2" customWidth="1"/>
    <col min="15645" max="15645" width="14.6640625" style="2" customWidth="1"/>
    <col min="15646" max="15646" width="20.6640625" style="2" customWidth="1"/>
    <col min="15647" max="15647" width="16.6640625" style="2" customWidth="1"/>
    <col min="15648" max="15648" width="1.6640625" style="2" customWidth="1"/>
    <col min="15649" max="15889" width="9" style="2"/>
    <col min="15890" max="15891" width="1.6640625" style="2" customWidth="1"/>
    <col min="15892" max="15892" width="4.6640625" style="2" customWidth="1"/>
    <col min="15893" max="15893" width="24.6640625" style="2" customWidth="1"/>
    <col min="15894" max="15894" width="4.6640625" style="2" customWidth="1"/>
    <col min="15895" max="15895" width="14.6640625" style="2" customWidth="1"/>
    <col min="15896" max="15896" width="4.6640625" style="2" customWidth="1"/>
    <col min="15897" max="15897" width="14.6640625" style="2" customWidth="1"/>
    <col min="15898" max="15898" width="4.6640625" style="2" customWidth="1"/>
    <col min="15899" max="15899" width="14.6640625" style="2" customWidth="1"/>
    <col min="15900" max="15900" width="4.6640625" style="2" customWidth="1"/>
    <col min="15901" max="15901" width="14.6640625" style="2" customWidth="1"/>
    <col min="15902" max="15902" width="20.6640625" style="2" customWidth="1"/>
    <col min="15903" max="15903" width="16.6640625" style="2" customWidth="1"/>
    <col min="15904" max="15904" width="1.6640625" style="2" customWidth="1"/>
    <col min="15905" max="16145" width="9" style="2"/>
    <col min="16146" max="16147" width="1.6640625" style="2" customWidth="1"/>
    <col min="16148" max="16148" width="4.6640625" style="2" customWidth="1"/>
    <col min="16149" max="16149" width="24.6640625" style="2" customWidth="1"/>
    <col min="16150" max="16150" width="4.6640625" style="2" customWidth="1"/>
    <col min="16151" max="16151" width="14.6640625" style="2" customWidth="1"/>
    <col min="16152" max="16152" width="4.6640625" style="2" customWidth="1"/>
    <col min="16153" max="16153" width="14.6640625" style="2" customWidth="1"/>
    <col min="16154" max="16154" width="4.6640625" style="2" customWidth="1"/>
    <col min="16155" max="16155" width="14.6640625" style="2" customWidth="1"/>
    <col min="16156" max="16156" width="4.6640625" style="2" customWidth="1"/>
    <col min="16157" max="16157" width="14.6640625" style="2" customWidth="1"/>
    <col min="16158" max="16158" width="20.6640625" style="2" customWidth="1"/>
    <col min="16159" max="16159" width="16.6640625" style="2" customWidth="1"/>
    <col min="16160" max="16160" width="1.6640625" style="2" customWidth="1"/>
    <col min="16161" max="16384" width="9" style="2"/>
  </cols>
  <sheetData>
    <row r="1" spans="3:33" ht="20.100000000000001" customHeight="1" x14ac:dyDescent="0.2">
      <c r="C1" s="2" t="s">
        <v>270</v>
      </c>
      <c r="AC1" s="3"/>
      <c r="AD1" s="3"/>
      <c r="AE1" s="1" t="s">
        <v>5</v>
      </c>
    </row>
    <row r="2" spans="3:33" ht="20.100000000000001" customHeight="1" x14ac:dyDescent="0.2">
      <c r="C2" s="136" t="s">
        <v>16</v>
      </c>
      <c r="D2" s="136"/>
      <c r="E2" s="137" t="str">
        <f>C3&amp;". "&amp;D3</f>
        <v>5. 勇者カツヒロと導かれし７人</v>
      </c>
      <c r="F2" s="138"/>
      <c r="G2" s="138"/>
      <c r="H2" s="138"/>
      <c r="I2" s="138"/>
      <c r="J2" s="139"/>
      <c r="K2" s="137" t="str">
        <f>C8&amp;". "&amp;D8</f>
        <v>6. 茂原グリーンA</v>
      </c>
      <c r="L2" s="138"/>
      <c r="M2" s="138"/>
      <c r="N2" s="138"/>
      <c r="O2" s="138"/>
      <c r="P2" s="139"/>
      <c r="Q2" s="137" t="str">
        <f>C13&amp;". "&amp;D13</f>
        <v>7. 夢　蔵</v>
      </c>
      <c r="R2" s="138"/>
      <c r="S2" s="138"/>
      <c r="T2" s="138"/>
      <c r="U2" s="138"/>
      <c r="V2" s="139"/>
      <c r="W2" s="137" t="str">
        <f>C18&amp;". "&amp;D18</f>
        <v>8. ナックテニスクラブ（NACTC)</v>
      </c>
      <c r="X2" s="138"/>
      <c r="Y2" s="138"/>
      <c r="Z2" s="138"/>
      <c r="AA2" s="138"/>
      <c r="AB2" s="139"/>
      <c r="AC2" s="140" t="s">
        <v>15</v>
      </c>
      <c r="AD2" s="141"/>
      <c r="AE2" s="65" t="s">
        <v>0</v>
      </c>
    </row>
    <row r="3" spans="3:33" ht="20.100000000000001" customHeight="1" x14ac:dyDescent="0.2">
      <c r="C3" s="115">
        <v>5</v>
      </c>
      <c r="D3" s="132" t="str">
        <f>選手名簿!G3</f>
        <v>勇者カツヒロと導かれし７人</v>
      </c>
      <c r="E3" s="121"/>
      <c r="F3" s="122"/>
      <c r="G3" s="122"/>
      <c r="H3" s="122"/>
      <c r="I3" s="122"/>
      <c r="J3" s="123"/>
      <c r="K3" s="7" t="str">
        <f>IF(M3&gt;O3,"○",IF(M3&lt;O3,"×"," "))</f>
        <v>○</v>
      </c>
      <c r="L3" s="16"/>
      <c r="M3" s="31">
        <f>COUNTIF(L4:L6,"○")</f>
        <v>2</v>
      </c>
      <c r="N3" s="32" t="s">
        <v>1</v>
      </c>
      <c r="O3" s="31">
        <f>COUNTIF(P4:P6,"○")</f>
        <v>1</v>
      </c>
      <c r="P3" s="33"/>
      <c r="Q3" s="7" t="str">
        <f>IF(S3&gt;U3,"○",IF(S3&lt;U3,"×"," "))</f>
        <v>×</v>
      </c>
      <c r="R3" s="16"/>
      <c r="S3" s="31">
        <f>COUNTIF(R4:R6,"○")</f>
        <v>0</v>
      </c>
      <c r="T3" s="32" t="s">
        <v>1</v>
      </c>
      <c r="U3" s="31">
        <f>COUNTIF(V4:V6,"○")</f>
        <v>3</v>
      </c>
      <c r="V3" s="33"/>
      <c r="W3" s="7" t="str">
        <f>IF(Y3&gt;AA3,"○",IF(Y3&lt;AA3,"×"," "))</f>
        <v>○</v>
      </c>
      <c r="X3" s="16"/>
      <c r="Y3" s="31">
        <f>COUNTIF(X4:X6,"○")</f>
        <v>2</v>
      </c>
      <c r="Z3" s="32" t="s">
        <v>1</v>
      </c>
      <c r="AA3" s="31">
        <f>COUNTIF(AB4:AB6,"○")</f>
        <v>1</v>
      </c>
      <c r="AB3" s="33"/>
      <c r="AC3" s="49"/>
      <c r="AD3" s="57"/>
      <c r="AE3" s="130">
        <v>2</v>
      </c>
    </row>
    <row r="4" spans="3:33" ht="20.100000000000001" customHeight="1" x14ac:dyDescent="0.2">
      <c r="C4" s="116"/>
      <c r="D4" s="133"/>
      <c r="E4" s="124"/>
      <c r="F4" s="125"/>
      <c r="G4" s="125"/>
      <c r="H4" s="125"/>
      <c r="I4" s="125"/>
      <c r="J4" s="126"/>
      <c r="K4" s="8" t="s">
        <v>11</v>
      </c>
      <c r="L4" s="36" t="str">
        <f>IF(M4&gt;O4,"○",IF(M4&lt;O4,"×"," "))</f>
        <v>○</v>
      </c>
      <c r="M4" s="19">
        <v>6</v>
      </c>
      <c r="N4" s="20" t="s">
        <v>1</v>
      </c>
      <c r="O4" s="21">
        <v>4</v>
      </c>
      <c r="P4" s="22" t="str">
        <f>IF(M4&lt;O4,"○",IF(M4&gt;O4,"×"," "))</f>
        <v>×</v>
      </c>
      <c r="Q4" s="59" t="s">
        <v>11</v>
      </c>
      <c r="R4" s="60" t="str">
        <f>IF(S4&gt;U4,"○",IF(S4&lt;U4,"×"," "))</f>
        <v>×</v>
      </c>
      <c r="S4" s="19">
        <v>1</v>
      </c>
      <c r="T4" s="20" t="s">
        <v>1</v>
      </c>
      <c r="U4" s="21">
        <v>6</v>
      </c>
      <c r="V4" s="22" t="str">
        <f>IF(S4&lt;U4,"○",IF(S4&gt;U4,"×"," "))</f>
        <v>○</v>
      </c>
      <c r="W4" s="59" t="s">
        <v>11</v>
      </c>
      <c r="X4" s="60" t="str">
        <f>IF(Y4&gt;AA4,"○",IF(Y4&lt;AA4,"×"," "))</f>
        <v>○</v>
      </c>
      <c r="Y4" s="19">
        <v>6</v>
      </c>
      <c r="Z4" s="20" t="s">
        <v>1</v>
      </c>
      <c r="AA4" s="21">
        <v>5</v>
      </c>
      <c r="AB4" s="22" t="str">
        <f>IF(Y4&lt;AA4,"○",IF(Y4&gt;AA4,"×"," "))</f>
        <v>×</v>
      </c>
      <c r="AC4" s="34" t="s">
        <v>6</v>
      </c>
      <c r="AD4" s="51" t="str">
        <f>COUNTIF(E3:AB3,"○")&amp;"勝 "&amp;COUNTIF(E3:AB3,"×")&amp;"敗"</f>
        <v>2勝 1敗</v>
      </c>
      <c r="AE4" s="131"/>
    </row>
    <row r="5" spans="3:33" ht="20.100000000000001" customHeight="1" x14ac:dyDescent="0.2">
      <c r="C5" s="116"/>
      <c r="D5" s="133"/>
      <c r="E5" s="124"/>
      <c r="F5" s="125"/>
      <c r="G5" s="125"/>
      <c r="H5" s="125"/>
      <c r="I5" s="125"/>
      <c r="J5" s="126"/>
      <c r="K5" s="9" t="s">
        <v>12</v>
      </c>
      <c r="L5" s="37" t="str">
        <f>IF(M5&gt;O5,"○",IF(M5&lt;O5,"×"," "))</f>
        <v>○</v>
      </c>
      <c r="M5" s="6">
        <v>6</v>
      </c>
      <c r="N5" s="4" t="s">
        <v>1</v>
      </c>
      <c r="O5" s="17">
        <v>2</v>
      </c>
      <c r="P5" s="23" t="str">
        <f>IF(M5&lt;O5,"○",IF(M5&gt;O5,"×"," "))</f>
        <v>×</v>
      </c>
      <c r="Q5" s="61" t="s">
        <v>12</v>
      </c>
      <c r="R5" s="62" t="str">
        <f>IF(S5&gt;U5,"○",IF(S5&lt;U5,"×"," "))</f>
        <v>×</v>
      </c>
      <c r="S5" s="6">
        <v>2</v>
      </c>
      <c r="T5" s="4" t="s">
        <v>1</v>
      </c>
      <c r="U5" s="17">
        <v>6</v>
      </c>
      <c r="V5" s="23" t="str">
        <f>IF(S5&lt;U5,"○",IF(S5&gt;U5,"×"," "))</f>
        <v>○</v>
      </c>
      <c r="W5" s="61" t="s">
        <v>12</v>
      </c>
      <c r="X5" s="62" t="str">
        <f>IF(Y5&gt;AA5,"○",IF(Y5&lt;AA5,"×"," "))</f>
        <v>×</v>
      </c>
      <c r="Y5" s="6">
        <v>2</v>
      </c>
      <c r="Z5" s="4" t="s">
        <v>1</v>
      </c>
      <c r="AA5" s="17">
        <v>6</v>
      </c>
      <c r="AB5" s="23" t="str">
        <f>IF(Y5&lt;AA5,"○",IF(Y5&gt;AA5,"×"," "))</f>
        <v>○</v>
      </c>
      <c r="AC5" s="35" t="s">
        <v>14</v>
      </c>
      <c r="AD5" s="52" t="str">
        <f>SUM(G3,M3,S3,Y3)&amp;"試合"</f>
        <v>4試合</v>
      </c>
      <c r="AE5" s="131"/>
      <c r="AG5" s="50"/>
    </row>
    <row r="6" spans="3:33" ht="20.100000000000001" customHeight="1" x14ac:dyDescent="0.2">
      <c r="C6" s="116"/>
      <c r="D6" s="133"/>
      <c r="E6" s="124"/>
      <c r="F6" s="125"/>
      <c r="G6" s="125"/>
      <c r="H6" s="125"/>
      <c r="I6" s="125"/>
      <c r="J6" s="126"/>
      <c r="K6" s="13" t="s">
        <v>13</v>
      </c>
      <c r="L6" s="38" t="str">
        <f>IF(M6&gt;O6,"○",IF(M6&lt;O6,"×"," "))</f>
        <v>×</v>
      </c>
      <c r="M6" s="14">
        <v>1</v>
      </c>
      <c r="N6" s="15" t="s">
        <v>1</v>
      </c>
      <c r="O6" s="18">
        <v>6</v>
      </c>
      <c r="P6" s="24" t="str">
        <f>IF(M6&lt;O6,"○",IF(M6&gt;O6,"×"," "))</f>
        <v>○</v>
      </c>
      <c r="Q6" s="63" t="s">
        <v>13</v>
      </c>
      <c r="R6" s="64" t="str">
        <f>IF(S6&gt;U6,"○",IF(S6&lt;U6,"×"," "))</f>
        <v>×</v>
      </c>
      <c r="S6" s="14">
        <v>3</v>
      </c>
      <c r="T6" s="15" t="s">
        <v>1</v>
      </c>
      <c r="U6" s="18">
        <v>6</v>
      </c>
      <c r="V6" s="24" t="str">
        <f>IF(S6&lt;U6,"○",IF(S6&gt;U6,"×"," "))</f>
        <v>○</v>
      </c>
      <c r="W6" s="63" t="s">
        <v>13</v>
      </c>
      <c r="X6" s="64" t="str">
        <f>IF(Y6&gt;AA6,"○",IF(Y6&lt;AA6,"×"," "))</f>
        <v>○</v>
      </c>
      <c r="Y6" s="14">
        <v>6</v>
      </c>
      <c r="Z6" s="15" t="s">
        <v>1</v>
      </c>
      <c r="AA6" s="18">
        <v>1</v>
      </c>
      <c r="AB6" s="24" t="str">
        <f>IF(Y6&lt;AA6,"○",IF(Y6&gt;AA6,"×"," "))</f>
        <v>×</v>
      </c>
      <c r="AC6" s="25" t="s">
        <v>7</v>
      </c>
      <c r="AD6" s="53">
        <f>AC7/AD7*100</f>
        <v>44</v>
      </c>
      <c r="AE6" s="131"/>
      <c r="AG6" s="50"/>
    </row>
    <row r="7" spans="3:33" ht="20.100000000000001" customHeight="1" x14ac:dyDescent="0.2">
      <c r="C7" s="117"/>
      <c r="D7" s="134"/>
      <c r="E7" s="127"/>
      <c r="F7" s="128"/>
      <c r="G7" s="128"/>
      <c r="H7" s="128"/>
      <c r="I7" s="128"/>
      <c r="J7" s="129"/>
      <c r="K7" s="10" t="s">
        <v>4</v>
      </c>
      <c r="L7" s="12"/>
      <c r="M7" s="28">
        <f>SUM(M4:M6)</f>
        <v>13</v>
      </c>
      <c r="N7" s="29" t="s">
        <v>1</v>
      </c>
      <c r="O7" s="11">
        <f>SUM(O4:O6)</f>
        <v>12</v>
      </c>
      <c r="P7" s="30"/>
      <c r="Q7" s="10" t="s">
        <v>4</v>
      </c>
      <c r="R7" s="12"/>
      <c r="S7" s="28">
        <f>SUM(S4:S6)</f>
        <v>6</v>
      </c>
      <c r="T7" s="29" t="s">
        <v>1</v>
      </c>
      <c r="U7" s="11">
        <f>SUM(U4:U6)</f>
        <v>18</v>
      </c>
      <c r="V7" s="30"/>
      <c r="W7" s="10" t="s">
        <v>4</v>
      </c>
      <c r="X7" s="12"/>
      <c r="Y7" s="28">
        <f>SUM(Y4:Y6)</f>
        <v>14</v>
      </c>
      <c r="Z7" s="29" t="s">
        <v>1</v>
      </c>
      <c r="AA7" s="11">
        <f>SUM(AA4:AA6)</f>
        <v>12</v>
      </c>
      <c r="AB7" s="30"/>
      <c r="AC7" s="26">
        <f>SUM(G7,M7,S7,Y7)</f>
        <v>33</v>
      </c>
      <c r="AD7" s="54">
        <f>SUM(G7,I7,M7,O7,S7,U7,Y7,AA7)</f>
        <v>75</v>
      </c>
      <c r="AE7" s="131"/>
      <c r="AG7" s="50"/>
    </row>
    <row r="8" spans="3:33" ht="20.100000000000001" customHeight="1" x14ac:dyDescent="0.2">
      <c r="C8" s="115">
        <f>C3+1</f>
        <v>6</v>
      </c>
      <c r="D8" s="118" t="str">
        <f>選手名簿!H3</f>
        <v>茂原グリーンA</v>
      </c>
      <c r="E8" s="7" t="str">
        <f>IF(G8&gt;I8,"○",IF(G8&lt;I8,"×"," "))</f>
        <v>×</v>
      </c>
      <c r="F8" s="16"/>
      <c r="G8" s="31">
        <f>COUNTIF(F9:F11,"○")</f>
        <v>1</v>
      </c>
      <c r="H8" s="32" t="s">
        <v>1</v>
      </c>
      <c r="I8" s="31">
        <f>COUNTIF(J9:J11,"○")</f>
        <v>2</v>
      </c>
      <c r="J8" s="33"/>
      <c r="K8" s="121"/>
      <c r="L8" s="122"/>
      <c r="M8" s="122"/>
      <c r="N8" s="122"/>
      <c r="O8" s="122"/>
      <c r="P8" s="123"/>
      <c r="Q8" s="7" t="str">
        <f>IF(S8&gt;U8,"○",IF(S8&lt;U8,"×"," "))</f>
        <v>×</v>
      </c>
      <c r="R8" s="16"/>
      <c r="S8" s="31">
        <f>COUNTIF(R9:R11,"○")</f>
        <v>0</v>
      </c>
      <c r="T8" s="32" t="s">
        <v>1</v>
      </c>
      <c r="U8" s="31">
        <f>COUNTIF(V9:V11,"○")</f>
        <v>3</v>
      </c>
      <c r="V8" s="33"/>
      <c r="W8" s="7" t="str">
        <f>IF(Y8&gt;AA8,"○",IF(Y8&lt;AA8,"×"," "))</f>
        <v>×</v>
      </c>
      <c r="X8" s="16"/>
      <c r="Y8" s="31">
        <f>COUNTIF(X9:X11,"○")</f>
        <v>1</v>
      </c>
      <c r="Z8" s="32" t="s">
        <v>1</v>
      </c>
      <c r="AA8" s="31">
        <f>COUNTIF(AB9:AB11,"○")</f>
        <v>2</v>
      </c>
      <c r="AB8" s="33"/>
      <c r="AC8" s="49"/>
      <c r="AD8" s="57"/>
      <c r="AE8" s="130">
        <v>4</v>
      </c>
      <c r="AG8" s="50"/>
    </row>
    <row r="9" spans="3:33" ht="20.100000000000001" customHeight="1" x14ac:dyDescent="0.2">
      <c r="C9" s="116"/>
      <c r="D9" s="119"/>
      <c r="E9" s="8" t="s">
        <v>11</v>
      </c>
      <c r="F9" s="36" t="str">
        <f>IF(G9&gt;I9,"○",IF(G9&lt;I9,"×"," "))</f>
        <v>×</v>
      </c>
      <c r="G9" s="19">
        <v>4</v>
      </c>
      <c r="H9" s="20" t="s">
        <v>1</v>
      </c>
      <c r="I9" s="21">
        <v>6</v>
      </c>
      <c r="J9" s="22" t="str">
        <f>IF(G9&lt;I9,"○",IF(G9&gt;I9,"×"," "))</f>
        <v>○</v>
      </c>
      <c r="K9" s="124"/>
      <c r="L9" s="125"/>
      <c r="M9" s="125"/>
      <c r="N9" s="125"/>
      <c r="O9" s="125"/>
      <c r="P9" s="126"/>
      <c r="Q9" s="8" t="s">
        <v>11</v>
      </c>
      <c r="R9" s="36" t="str">
        <f>IF(S9&gt;U9,"○",IF(S9&lt;U9,"×"," "))</f>
        <v>×</v>
      </c>
      <c r="S9" s="19">
        <v>1</v>
      </c>
      <c r="T9" s="20" t="s">
        <v>1</v>
      </c>
      <c r="U9" s="21">
        <v>6</v>
      </c>
      <c r="V9" s="22" t="str">
        <f>IF(S9&lt;U9,"○",IF(S9&gt;U9,"×"," "))</f>
        <v>○</v>
      </c>
      <c r="W9" s="59" t="s">
        <v>11</v>
      </c>
      <c r="X9" s="60" t="str">
        <f>IF(Y9&gt;AA9,"○",IF(Y9&lt;AA9,"×"," "))</f>
        <v>○</v>
      </c>
      <c r="Y9" s="19">
        <v>6</v>
      </c>
      <c r="Z9" s="20" t="s">
        <v>1</v>
      </c>
      <c r="AA9" s="21">
        <v>2</v>
      </c>
      <c r="AB9" s="22" t="str">
        <f>IF(Y9&lt;AA9,"○",IF(Y9&gt;AA9,"×"," "))</f>
        <v>×</v>
      </c>
      <c r="AC9" s="34" t="s">
        <v>6</v>
      </c>
      <c r="AD9" s="51" t="str">
        <f>COUNTIF(E8:AB8,"○")&amp;"勝 "&amp;COUNTIF(E8:AB8,"×")&amp;"敗"</f>
        <v>0勝 3敗</v>
      </c>
      <c r="AE9" s="131"/>
      <c r="AG9" s="50"/>
    </row>
    <row r="10" spans="3:33" ht="20.100000000000001" customHeight="1" x14ac:dyDescent="0.2">
      <c r="C10" s="116"/>
      <c r="D10" s="119"/>
      <c r="E10" s="9" t="s">
        <v>12</v>
      </c>
      <c r="F10" s="37" t="str">
        <f>IF(G10&gt;I10,"○",IF(G10&lt;I10,"×"," "))</f>
        <v>×</v>
      </c>
      <c r="G10" s="6">
        <v>2</v>
      </c>
      <c r="H10" s="4" t="s">
        <v>1</v>
      </c>
      <c r="I10" s="17">
        <v>6</v>
      </c>
      <c r="J10" s="23" t="str">
        <f>IF(G10&lt;I10,"○",IF(G10&gt;I10,"×"," "))</f>
        <v>○</v>
      </c>
      <c r="K10" s="124"/>
      <c r="L10" s="125"/>
      <c r="M10" s="125"/>
      <c r="N10" s="125"/>
      <c r="O10" s="125"/>
      <c r="P10" s="126"/>
      <c r="Q10" s="9" t="s">
        <v>12</v>
      </c>
      <c r="R10" s="37" t="str">
        <f>IF(S10&gt;U10,"○",IF(S10&lt;U10,"×"," "))</f>
        <v>×</v>
      </c>
      <c r="S10" s="6">
        <v>1</v>
      </c>
      <c r="T10" s="4" t="s">
        <v>1</v>
      </c>
      <c r="U10" s="17">
        <v>6</v>
      </c>
      <c r="V10" s="23" t="str">
        <f>IF(S10&lt;U10,"○",IF(S10&gt;U10,"×"," "))</f>
        <v>○</v>
      </c>
      <c r="W10" s="61" t="s">
        <v>12</v>
      </c>
      <c r="X10" s="62" t="str">
        <f>IF(Y10&gt;AA10,"○",IF(Y10&lt;AA10,"×"," "))</f>
        <v>×</v>
      </c>
      <c r="Y10" s="6">
        <v>3</v>
      </c>
      <c r="Z10" s="4" t="s">
        <v>1</v>
      </c>
      <c r="AA10" s="17">
        <v>6</v>
      </c>
      <c r="AB10" s="23" t="str">
        <f>IF(Y10&lt;AA10,"○",IF(Y10&gt;AA10,"×"," "))</f>
        <v>○</v>
      </c>
      <c r="AC10" s="35" t="s">
        <v>14</v>
      </c>
      <c r="AD10" s="52" t="str">
        <f>SUM(G8,M8,S8,Y8)&amp;"試合"</f>
        <v>2試合</v>
      </c>
      <c r="AE10" s="131"/>
      <c r="AG10" s="5"/>
    </row>
    <row r="11" spans="3:33" ht="20.100000000000001" customHeight="1" x14ac:dyDescent="0.2">
      <c r="C11" s="116"/>
      <c r="D11" s="119"/>
      <c r="E11" s="13" t="s">
        <v>13</v>
      </c>
      <c r="F11" s="38" t="str">
        <f>IF(G11&gt;I11,"○",IF(G11&lt;I11,"×"," "))</f>
        <v>○</v>
      </c>
      <c r="G11" s="14">
        <v>6</v>
      </c>
      <c r="H11" s="15" t="s">
        <v>1</v>
      </c>
      <c r="I11" s="18">
        <v>1</v>
      </c>
      <c r="J11" s="24" t="str">
        <f>IF(G11&lt;I11,"○",IF(G11&gt;I11,"×"," "))</f>
        <v>×</v>
      </c>
      <c r="K11" s="124"/>
      <c r="L11" s="125"/>
      <c r="M11" s="125"/>
      <c r="N11" s="125"/>
      <c r="O11" s="125"/>
      <c r="P11" s="126"/>
      <c r="Q11" s="13" t="s">
        <v>13</v>
      </c>
      <c r="R11" s="38" t="str">
        <f>IF(S11&gt;U11,"○",IF(S11&lt;U11,"×"," "))</f>
        <v>×</v>
      </c>
      <c r="S11" s="14">
        <v>2</v>
      </c>
      <c r="T11" s="15" t="s">
        <v>1</v>
      </c>
      <c r="U11" s="18">
        <v>6</v>
      </c>
      <c r="V11" s="24" t="str">
        <f>IF(S11&lt;U11,"○",IF(S11&gt;U11,"×"," "))</f>
        <v>○</v>
      </c>
      <c r="W11" s="63" t="s">
        <v>13</v>
      </c>
      <c r="X11" s="64" t="str">
        <f>IF(Y11&gt;AA11,"○",IF(Y11&lt;AA11,"×"," "))</f>
        <v>×</v>
      </c>
      <c r="Y11" s="14">
        <v>0</v>
      </c>
      <c r="Z11" s="15" t="s">
        <v>1</v>
      </c>
      <c r="AA11" s="18">
        <v>6</v>
      </c>
      <c r="AB11" s="24" t="str">
        <f>IF(Y11&lt;AA11,"○",IF(Y11&gt;AA11,"×"," "))</f>
        <v>○</v>
      </c>
      <c r="AC11" s="25" t="s">
        <v>7</v>
      </c>
      <c r="AD11" s="53">
        <f>AC12/AD12*100</f>
        <v>35.714285714285715</v>
      </c>
      <c r="AE11" s="131"/>
      <c r="AG11" s="5"/>
    </row>
    <row r="12" spans="3:33" ht="20.100000000000001" customHeight="1" x14ac:dyDescent="0.2">
      <c r="C12" s="117"/>
      <c r="D12" s="120"/>
      <c r="E12" s="10" t="s">
        <v>4</v>
      </c>
      <c r="F12" s="12"/>
      <c r="G12" s="28">
        <f>SUM(G9:G11)</f>
        <v>12</v>
      </c>
      <c r="H12" s="29" t="s">
        <v>1</v>
      </c>
      <c r="I12" s="11">
        <f>SUM(I9:I11)</f>
        <v>13</v>
      </c>
      <c r="J12" s="30"/>
      <c r="K12" s="127"/>
      <c r="L12" s="128"/>
      <c r="M12" s="128"/>
      <c r="N12" s="128"/>
      <c r="O12" s="128"/>
      <c r="P12" s="129"/>
      <c r="Q12" s="10" t="s">
        <v>4</v>
      </c>
      <c r="R12" s="12"/>
      <c r="S12" s="28">
        <f>SUM(S9:S11)</f>
        <v>4</v>
      </c>
      <c r="T12" s="29" t="s">
        <v>1</v>
      </c>
      <c r="U12" s="11">
        <f>SUM(U9:U11)</f>
        <v>18</v>
      </c>
      <c r="V12" s="30"/>
      <c r="W12" s="10" t="s">
        <v>4</v>
      </c>
      <c r="X12" s="12"/>
      <c r="Y12" s="28">
        <f>SUM(Y9:Y11)</f>
        <v>9</v>
      </c>
      <c r="Z12" s="29" t="s">
        <v>1</v>
      </c>
      <c r="AA12" s="11">
        <f>SUM(AA9:AA11)</f>
        <v>14</v>
      </c>
      <c r="AB12" s="30"/>
      <c r="AC12" s="26">
        <f>SUM(G12,M12,S12,Y12)</f>
        <v>25</v>
      </c>
      <c r="AD12" s="54">
        <f>SUM(G12,I12,M12,O12,S12,U12,Y12,AA12)</f>
        <v>70</v>
      </c>
      <c r="AE12" s="131"/>
    </row>
    <row r="13" spans="3:33" ht="20.100000000000001" customHeight="1" x14ac:dyDescent="0.2">
      <c r="C13" s="115">
        <f t="shared" ref="C13" si="0">C8+1</f>
        <v>7</v>
      </c>
      <c r="D13" s="118" t="str">
        <f>選手名簿!I3</f>
        <v>夢　蔵</v>
      </c>
      <c r="E13" s="7" t="str">
        <f>IF(G13&gt;I13,"○",IF(G13&lt;I13,"×"," "))</f>
        <v>○</v>
      </c>
      <c r="F13" s="16"/>
      <c r="G13" s="31">
        <f>COUNTIF(F14:F16,"○")</f>
        <v>3</v>
      </c>
      <c r="H13" s="32" t="s">
        <v>1</v>
      </c>
      <c r="I13" s="31">
        <f>COUNTIF(J14:J16,"○")</f>
        <v>0</v>
      </c>
      <c r="J13" s="33"/>
      <c r="K13" s="7" t="str">
        <f>IF(M13&gt;O13,"○",IF(M13&lt;O13,"×"," "))</f>
        <v>○</v>
      </c>
      <c r="L13" s="16"/>
      <c r="M13" s="31">
        <f>COUNTIF(L14:L16,"○")</f>
        <v>3</v>
      </c>
      <c r="N13" s="32" t="s">
        <v>1</v>
      </c>
      <c r="O13" s="31">
        <f>COUNTIF(P14:P16,"○")</f>
        <v>0</v>
      </c>
      <c r="P13" s="33"/>
      <c r="Q13" s="121"/>
      <c r="R13" s="122"/>
      <c r="S13" s="122"/>
      <c r="T13" s="122"/>
      <c r="U13" s="122"/>
      <c r="V13" s="123"/>
      <c r="W13" s="7" t="str">
        <f>IF(Y13&gt;AA13,"○",IF(Y13&lt;AA13,"×"," "))</f>
        <v>○</v>
      </c>
      <c r="X13" s="16"/>
      <c r="Y13" s="31">
        <f>COUNTIF(X14:X16,"○")</f>
        <v>3</v>
      </c>
      <c r="Z13" s="32" t="s">
        <v>1</v>
      </c>
      <c r="AA13" s="31">
        <f>COUNTIF(AB14:AB16,"○")</f>
        <v>0</v>
      </c>
      <c r="AB13" s="33"/>
      <c r="AC13" s="49"/>
      <c r="AD13" s="57"/>
      <c r="AE13" s="130">
        <v>1</v>
      </c>
    </row>
    <row r="14" spans="3:33" ht="20.100000000000001" customHeight="1" x14ac:dyDescent="0.2">
      <c r="C14" s="116"/>
      <c r="D14" s="119"/>
      <c r="E14" s="8" t="s">
        <v>11</v>
      </c>
      <c r="F14" s="36" t="str">
        <f>IF(G14&gt;I14,"○",IF(G14&lt;I14,"×"," "))</f>
        <v>○</v>
      </c>
      <c r="G14" s="19">
        <f>U4</f>
        <v>6</v>
      </c>
      <c r="H14" s="20" t="s">
        <v>1</v>
      </c>
      <c r="I14" s="21">
        <f>S4</f>
        <v>1</v>
      </c>
      <c r="J14" s="22" t="str">
        <f>IF(G14&lt;I14,"○",IF(G14&gt;I14,"×"," "))</f>
        <v>×</v>
      </c>
      <c r="K14" s="8" t="s">
        <v>11</v>
      </c>
      <c r="L14" s="36" t="str">
        <f>IF(M14&gt;O14,"○",IF(M14&lt;O14,"×"," "))</f>
        <v>○</v>
      </c>
      <c r="M14" s="19">
        <f>U9</f>
        <v>6</v>
      </c>
      <c r="N14" s="20" t="s">
        <v>1</v>
      </c>
      <c r="O14" s="21">
        <f>S9</f>
        <v>1</v>
      </c>
      <c r="P14" s="22" t="str">
        <f>IF(M14&lt;O14,"○",IF(M14&gt;O14,"×"," "))</f>
        <v>×</v>
      </c>
      <c r="Q14" s="124"/>
      <c r="R14" s="125"/>
      <c r="S14" s="125"/>
      <c r="T14" s="125"/>
      <c r="U14" s="125"/>
      <c r="V14" s="126"/>
      <c r="W14" s="8" t="s">
        <v>11</v>
      </c>
      <c r="X14" s="36" t="str">
        <f>IF(Y14&gt;AA14,"○",IF(Y14&lt;AA14,"×"," "))</f>
        <v>○</v>
      </c>
      <c r="Y14" s="19">
        <v>6</v>
      </c>
      <c r="Z14" s="20" t="s">
        <v>1</v>
      </c>
      <c r="AA14" s="21">
        <v>0</v>
      </c>
      <c r="AB14" s="22" t="str">
        <f>IF(Y14&lt;AA14,"○",IF(Y14&gt;AA14,"×"," "))</f>
        <v>×</v>
      </c>
      <c r="AC14" s="34" t="s">
        <v>6</v>
      </c>
      <c r="AD14" s="51" t="str">
        <f>COUNTIF(E13:AB13,"○")&amp;"勝 "&amp;COUNTIF(E13:AB13,"×")&amp;"敗"</f>
        <v>3勝 0敗</v>
      </c>
      <c r="AE14" s="131"/>
    </row>
    <row r="15" spans="3:33" ht="20.100000000000001" customHeight="1" x14ac:dyDescent="0.2">
      <c r="C15" s="116"/>
      <c r="D15" s="119"/>
      <c r="E15" s="9" t="s">
        <v>12</v>
      </c>
      <c r="F15" s="37" t="str">
        <f>IF(G15&gt;I15,"○",IF(G15&lt;I15,"×"," "))</f>
        <v>○</v>
      </c>
      <c r="G15" s="6">
        <f t="shared" ref="G15:G16" si="1">U5</f>
        <v>6</v>
      </c>
      <c r="H15" s="4" t="s">
        <v>1</v>
      </c>
      <c r="I15" s="17">
        <f t="shared" ref="I15:I16" si="2">S5</f>
        <v>2</v>
      </c>
      <c r="J15" s="23" t="str">
        <f>IF(G15&lt;I15,"○",IF(G15&gt;I15,"×"," "))</f>
        <v>×</v>
      </c>
      <c r="K15" s="9" t="s">
        <v>12</v>
      </c>
      <c r="L15" s="37" t="str">
        <f>IF(M15&gt;O15,"○",IF(M15&lt;O15,"×"," "))</f>
        <v>○</v>
      </c>
      <c r="M15" s="6">
        <f t="shared" ref="M15:M16" si="3">U10</f>
        <v>6</v>
      </c>
      <c r="N15" s="4" t="s">
        <v>1</v>
      </c>
      <c r="O15" s="17">
        <f t="shared" ref="O15:O16" si="4">S10</f>
        <v>1</v>
      </c>
      <c r="P15" s="23" t="str">
        <f>IF(M15&lt;O15,"○",IF(M15&gt;O15,"×"," "))</f>
        <v>×</v>
      </c>
      <c r="Q15" s="124"/>
      <c r="R15" s="125"/>
      <c r="S15" s="125"/>
      <c r="T15" s="125"/>
      <c r="U15" s="125"/>
      <c r="V15" s="126"/>
      <c r="W15" s="9" t="s">
        <v>12</v>
      </c>
      <c r="X15" s="37" t="str">
        <f>IF(Y15&gt;AA15,"○",IF(Y15&lt;AA15,"×"," "))</f>
        <v>○</v>
      </c>
      <c r="Y15" s="6">
        <v>6</v>
      </c>
      <c r="Z15" s="4" t="s">
        <v>1</v>
      </c>
      <c r="AA15" s="17">
        <v>4</v>
      </c>
      <c r="AB15" s="23" t="str">
        <f>IF(Y15&lt;AA15,"○",IF(Y15&gt;AA15,"×"," "))</f>
        <v>×</v>
      </c>
      <c r="AC15" s="35" t="s">
        <v>14</v>
      </c>
      <c r="AD15" s="52" t="str">
        <f>SUM(G13,M13,S13,Y13)&amp;"試合"</f>
        <v>9試合</v>
      </c>
      <c r="AE15" s="131"/>
      <c r="AG15" s="5"/>
    </row>
    <row r="16" spans="3:33" ht="20.100000000000001" customHeight="1" x14ac:dyDescent="0.2">
      <c r="C16" s="116"/>
      <c r="D16" s="119"/>
      <c r="E16" s="13" t="s">
        <v>13</v>
      </c>
      <c r="F16" s="38" t="str">
        <f>IF(G16&gt;I16,"○",IF(G16&lt;I16,"×"," "))</f>
        <v>○</v>
      </c>
      <c r="G16" s="14">
        <f t="shared" si="1"/>
        <v>6</v>
      </c>
      <c r="H16" s="15" t="s">
        <v>1</v>
      </c>
      <c r="I16" s="18">
        <f t="shared" si="2"/>
        <v>3</v>
      </c>
      <c r="J16" s="24" t="str">
        <f>IF(G16&lt;I16,"○",IF(G16&gt;I16,"×"," "))</f>
        <v>×</v>
      </c>
      <c r="K16" s="13" t="s">
        <v>13</v>
      </c>
      <c r="L16" s="38" t="str">
        <f>IF(M16&gt;O16,"○",IF(M16&lt;O16,"×"," "))</f>
        <v>○</v>
      </c>
      <c r="M16" s="14">
        <f t="shared" si="3"/>
        <v>6</v>
      </c>
      <c r="N16" s="15" t="s">
        <v>1</v>
      </c>
      <c r="O16" s="18">
        <f t="shared" si="4"/>
        <v>2</v>
      </c>
      <c r="P16" s="24" t="str">
        <f>IF(M16&lt;O16,"○",IF(M16&gt;O16,"×"," "))</f>
        <v>×</v>
      </c>
      <c r="Q16" s="124"/>
      <c r="R16" s="125"/>
      <c r="S16" s="125"/>
      <c r="T16" s="125"/>
      <c r="U16" s="125"/>
      <c r="V16" s="126"/>
      <c r="W16" s="13" t="s">
        <v>13</v>
      </c>
      <c r="X16" s="38" t="str">
        <f>IF(Y16&gt;AA16,"○",IF(Y16&lt;AA16,"×"," "))</f>
        <v>○</v>
      </c>
      <c r="Y16" s="14">
        <v>6</v>
      </c>
      <c r="Z16" s="15" t="s">
        <v>1</v>
      </c>
      <c r="AA16" s="18">
        <v>5</v>
      </c>
      <c r="AB16" s="24" t="str">
        <f>IF(Y16&lt;AA16,"○",IF(Y16&gt;AA16,"×"," "))</f>
        <v>×</v>
      </c>
      <c r="AC16" s="25" t="s">
        <v>7</v>
      </c>
      <c r="AD16" s="53">
        <f>AC17/AD17*100</f>
        <v>73.972602739726028</v>
      </c>
      <c r="AE16" s="131"/>
      <c r="AG16" s="5"/>
    </row>
    <row r="17" spans="3:33" ht="20.100000000000001" customHeight="1" x14ac:dyDescent="0.2">
      <c r="C17" s="117"/>
      <c r="D17" s="120"/>
      <c r="E17" s="10" t="s">
        <v>4</v>
      </c>
      <c r="F17" s="12"/>
      <c r="G17" s="28">
        <f>SUM(G14:G16)</f>
        <v>18</v>
      </c>
      <c r="H17" s="29" t="s">
        <v>1</v>
      </c>
      <c r="I17" s="11">
        <f>SUM(I14:I16)</f>
        <v>6</v>
      </c>
      <c r="J17" s="30"/>
      <c r="K17" s="10" t="s">
        <v>4</v>
      </c>
      <c r="L17" s="12"/>
      <c r="M17" s="28">
        <f>SUM(M14:M16)</f>
        <v>18</v>
      </c>
      <c r="N17" s="29" t="s">
        <v>1</v>
      </c>
      <c r="O17" s="11">
        <f>SUM(O14:O16)</f>
        <v>4</v>
      </c>
      <c r="P17" s="30"/>
      <c r="Q17" s="127"/>
      <c r="R17" s="128"/>
      <c r="S17" s="128"/>
      <c r="T17" s="128"/>
      <c r="U17" s="128"/>
      <c r="V17" s="129"/>
      <c r="W17" s="10" t="s">
        <v>4</v>
      </c>
      <c r="X17" s="12"/>
      <c r="Y17" s="28">
        <f>SUM(Y14:Y16)</f>
        <v>18</v>
      </c>
      <c r="Z17" s="29" t="s">
        <v>1</v>
      </c>
      <c r="AA17" s="11">
        <f>SUM(AA14:AA16)</f>
        <v>9</v>
      </c>
      <c r="AB17" s="30"/>
      <c r="AC17" s="26">
        <f>SUM(G17,M17,S17,Y17)</f>
        <v>54</v>
      </c>
      <c r="AD17" s="54">
        <f>SUM(G17,I17,M17,O17,S17,U17,Y17,AA17)</f>
        <v>73</v>
      </c>
      <c r="AE17" s="131"/>
    </row>
    <row r="18" spans="3:33" ht="20.100000000000001" customHeight="1" x14ac:dyDescent="0.2">
      <c r="C18" s="115">
        <f t="shared" ref="C18" si="5">C13+1</f>
        <v>8</v>
      </c>
      <c r="D18" s="132" t="str">
        <f>選手名簿!J3</f>
        <v>ナックテニスクラブ（NACTC)</v>
      </c>
      <c r="E18" s="7" t="str">
        <f>IF(G18&gt;I18,"○",IF(G18&lt;I18,"×"," "))</f>
        <v>×</v>
      </c>
      <c r="F18" s="16"/>
      <c r="G18" s="31">
        <f>COUNTIF(F19:F21,"○")</f>
        <v>1</v>
      </c>
      <c r="H18" s="32" t="s">
        <v>1</v>
      </c>
      <c r="I18" s="31">
        <f>COUNTIF(J19:J21,"○")</f>
        <v>2</v>
      </c>
      <c r="J18" s="33"/>
      <c r="K18" s="7" t="str">
        <f>IF(M18&gt;O18,"○",IF(M18&lt;O18,"×"," "))</f>
        <v>○</v>
      </c>
      <c r="L18" s="16"/>
      <c r="M18" s="31">
        <f>COUNTIF(L19:L21,"○")</f>
        <v>2</v>
      </c>
      <c r="N18" s="32" t="s">
        <v>1</v>
      </c>
      <c r="O18" s="31">
        <f>COUNTIF(P19:P21,"○")</f>
        <v>1</v>
      </c>
      <c r="P18" s="33"/>
      <c r="Q18" s="7" t="str">
        <f>IF(S18&gt;U18,"○",IF(S18&lt;U18,"×"," "))</f>
        <v>×</v>
      </c>
      <c r="R18" s="16"/>
      <c r="S18" s="31">
        <f>COUNTIF(R19:R21,"○")</f>
        <v>0</v>
      </c>
      <c r="T18" s="32" t="s">
        <v>1</v>
      </c>
      <c r="U18" s="31">
        <f>COUNTIF(V19:V21,"○")</f>
        <v>3</v>
      </c>
      <c r="V18" s="33"/>
      <c r="W18" s="121"/>
      <c r="X18" s="122"/>
      <c r="Y18" s="122"/>
      <c r="Z18" s="122"/>
      <c r="AA18" s="122"/>
      <c r="AB18" s="123"/>
      <c r="AC18" s="49"/>
      <c r="AD18" s="57"/>
      <c r="AE18" s="130">
        <v>3</v>
      </c>
    </row>
    <row r="19" spans="3:33" ht="20.100000000000001" customHeight="1" x14ac:dyDescent="0.2">
      <c r="C19" s="116"/>
      <c r="D19" s="133"/>
      <c r="E19" s="8" t="s">
        <v>11</v>
      </c>
      <c r="F19" s="36" t="str">
        <f>IF(G19&gt;I19,"○",IF(G19&lt;I19,"×"," "))</f>
        <v>×</v>
      </c>
      <c r="G19" s="19">
        <f>AA4</f>
        <v>5</v>
      </c>
      <c r="H19" s="20" t="s">
        <v>1</v>
      </c>
      <c r="I19" s="21">
        <f>Y4</f>
        <v>6</v>
      </c>
      <c r="J19" s="22" t="str">
        <f>IF(G19&lt;I19,"○",IF(G19&gt;I19,"×"," "))</f>
        <v>○</v>
      </c>
      <c r="K19" s="8" t="s">
        <v>11</v>
      </c>
      <c r="L19" s="36" t="str">
        <f>IF(M19&gt;O19,"○",IF(M19&lt;O19,"×"," "))</f>
        <v>×</v>
      </c>
      <c r="M19" s="19">
        <f>AA9</f>
        <v>2</v>
      </c>
      <c r="N19" s="20" t="s">
        <v>1</v>
      </c>
      <c r="O19" s="21">
        <f>Y9</f>
        <v>6</v>
      </c>
      <c r="P19" s="22" t="str">
        <f>IF(M19&lt;O19,"○",IF(M19&gt;O19,"×"," "))</f>
        <v>○</v>
      </c>
      <c r="Q19" s="8" t="s">
        <v>11</v>
      </c>
      <c r="R19" s="36" t="str">
        <f>IF(S19&gt;U19,"○",IF(S19&lt;U19,"×"," "))</f>
        <v>×</v>
      </c>
      <c r="S19" s="19">
        <v>0</v>
      </c>
      <c r="T19" s="20" t="s">
        <v>1</v>
      </c>
      <c r="U19" s="21">
        <v>6</v>
      </c>
      <c r="V19" s="22" t="str">
        <f>IF(S19&lt;U19,"○",IF(S19&gt;U19,"×"," "))</f>
        <v>○</v>
      </c>
      <c r="W19" s="124"/>
      <c r="X19" s="125"/>
      <c r="Y19" s="125"/>
      <c r="Z19" s="125"/>
      <c r="AA19" s="125"/>
      <c r="AB19" s="126"/>
      <c r="AC19" s="34" t="s">
        <v>6</v>
      </c>
      <c r="AD19" s="51" t="str">
        <f>COUNTIF(E18:AB18,"○")&amp;"勝 "&amp;COUNTIF(E18:AB18,"×")&amp;"敗"</f>
        <v>1勝 2敗</v>
      </c>
      <c r="AE19" s="131"/>
    </row>
    <row r="20" spans="3:33" ht="20.100000000000001" customHeight="1" x14ac:dyDescent="0.2">
      <c r="C20" s="116"/>
      <c r="D20" s="133"/>
      <c r="E20" s="9" t="s">
        <v>12</v>
      </c>
      <c r="F20" s="37" t="str">
        <f>IF(G20&gt;I20,"○",IF(G20&lt;I20,"×"," "))</f>
        <v>○</v>
      </c>
      <c r="G20" s="6">
        <f t="shared" ref="G20:G21" si="6">AA5</f>
        <v>6</v>
      </c>
      <c r="H20" s="4" t="s">
        <v>1</v>
      </c>
      <c r="I20" s="17">
        <f t="shared" ref="I20:I21" si="7">Y5</f>
        <v>2</v>
      </c>
      <c r="J20" s="23" t="str">
        <f>IF(G20&lt;I20,"○",IF(G20&gt;I20,"×"," "))</f>
        <v>×</v>
      </c>
      <c r="K20" s="9" t="s">
        <v>12</v>
      </c>
      <c r="L20" s="37" t="str">
        <f>IF(M20&gt;O20,"○",IF(M20&lt;O20,"×"," "))</f>
        <v>○</v>
      </c>
      <c r="M20" s="6">
        <f t="shared" ref="M20:M21" si="8">AA10</f>
        <v>6</v>
      </c>
      <c r="N20" s="4" t="s">
        <v>1</v>
      </c>
      <c r="O20" s="17">
        <f t="shared" ref="O20:O21" si="9">Y10</f>
        <v>3</v>
      </c>
      <c r="P20" s="23" t="str">
        <f>IF(M20&lt;O20,"○",IF(M20&gt;O20,"×"," "))</f>
        <v>×</v>
      </c>
      <c r="Q20" s="9" t="s">
        <v>12</v>
      </c>
      <c r="R20" s="37" t="str">
        <f>IF(S20&gt;U20,"○",IF(S20&lt;U20,"×"," "))</f>
        <v>×</v>
      </c>
      <c r="S20" s="6">
        <v>4</v>
      </c>
      <c r="T20" s="4" t="s">
        <v>1</v>
      </c>
      <c r="U20" s="17">
        <v>6</v>
      </c>
      <c r="V20" s="23" t="str">
        <f>IF(S20&lt;U20,"○",IF(S20&gt;U20,"×"," "))</f>
        <v>○</v>
      </c>
      <c r="W20" s="124"/>
      <c r="X20" s="125"/>
      <c r="Y20" s="125"/>
      <c r="Z20" s="125"/>
      <c r="AA20" s="125"/>
      <c r="AB20" s="126"/>
      <c r="AC20" s="35" t="s">
        <v>14</v>
      </c>
      <c r="AD20" s="52" t="str">
        <f>SUM(G18,M18,S18,Y18)&amp;"試合"</f>
        <v>3試合</v>
      </c>
      <c r="AE20" s="131"/>
      <c r="AG20" s="5"/>
    </row>
    <row r="21" spans="3:33" ht="20.100000000000001" customHeight="1" x14ac:dyDescent="0.2">
      <c r="C21" s="116"/>
      <c r="D21" s="133"/>
      <c r="E21" s="13" t="s">
        <v>13</v>
      </c>
      <c r="F21" s="38" t="str">
        <f>IF(G21&gt;I21,"○",IF(G21&lt;I21,"×"," "))</f>
        <v>×</v>
      </c>
      <c r="G21" s="14">
        <f t="shared" si="6"/>
        <v>1</v>
      </c>
      <c r="H21" s="15" t="s">
        <v>1</v>
      </c>
      <c r="I21" s="18">
        <f t="shared" si="7"/>
        <v>6</v>
      </c>
      <c r="J21" s="24" t="str">
        <f>IF(G21&lt;I21,"○",IF(G21&gt;I21,"×"," "))</f>
        <v>○</v>
      </c>
      <c r="K21" s="13" t="s">
        <v>13</v>
      </c>
      <c r="L21" s="38" t="str">
        <f>IF(M21&gt;O21,"○",IF(M21&lt;O21,"×"," "))</f>
        <v>○</v>
      </c>
      <c r="M21" s="14">
        <f t="shared" si="8"/>
        <v>6</v>
      </c>
      <c r="N21" s="15" t="s">
        <v>1</v>
      </c>
      <c r="O21" s="18">
        <f t="shared" si="9"/>
        <v>0</v>
      </c>
      <c r="P21" s="24" t="str">
        <f>IF(M21&lt;O21,"○",IF(M21&gt;O21,"×"," "))</f>
        <v>×</v>
      </c>
      <c r="Q21" s="13" t="s">
        <v>13</v>
      </c>
      <c r="R21" s="38" t="str">
        <f>IF(S21&gt;U21,"○",IF(S21&lt;U21,"×"," "))</f>
        <v>×</v>
      </c>
      <c r="S21" s="14">
        <v>5</v>
      </c>
      <c r="T21" s="15" t="s">
        <v>1</v>
      </c>
      <c r="U21" s="18">
        <v>6</v>
      </c>
      <c r="V21" s="24" t="str">
        <f>IF(S21&lt;U21,"○",IF(S21&gt;U21,"×"," "))</f>
        <v>○</v>
      </c>
      <c r="W21" s="124"/>
      <c r="X21" s="125"/>
      <c r="Y21" s="125"/>
      <c r="Z21" s="125"/>
      <c r="AA21" s="125"/>
      <c r="AB21" s="126"/>
      <c r="AC21" s="39" t="s">
        <v>7</v>
      </c>
      <c r="AD21" s="53">
        <f>AC22/AD22*100</f>
        <v>46.05263157894737</v>
      </c>
      <c r="AE21" s="131"/>
      <c r="AG21" s="5"/>
    </row>
    <row r="22" spans="3:33" ht="20.100000000000001" customHeight="1" x14ac:dyDescent="0.2">
      <c r="C22" s="117"/>
      <c r="D22" s="134"/>
      <c r="E22" s="10" t="s">
        <v>4</v>
      </c>
      <c r="F22" s="12"/>
      <c r="G22" s="28">
        <f>SUM(G19:G21)</f>
        <v>12</v>
      </c>
      <c r="H22" s="29" t="s">
        <v>1</v>
      </c>
      <c r="I22" s="11">
        <f>SUM(I19:I21)</f>
        <v>14</v>
      </c>
      <c r="J22" s="30"/>
      <c r="K22" s="10" t="s">
        <v>4</v>
      </c>
      <c r="L22" s="12"/>
      <c r="M22" s="28">
        <f>SUM(M19:M21)</f>
        <v>14</v>
      </c>
      <c r="N22" s="29" t="s">
        <v>1</v>
      </c>
      <c r="O22" s="11">
        <f>SUM(O19:O21)</f>
        <v>9</v>
      </c>
      <c r="P22" s="30"/>
      <c r="Q22" s="10" t="s">
        <v>4</v>
      </c>
      <c r="R22" s="12"/>
      <c r="S22" s="28">
        <f>SUM(S19:S21)</f>
        <v>9</v>
      </c>
      <c r="T22" s="29" t="s">
        <v>1</v>
      </c>
      <c r="U22" s="11">
        <f>SUM(U19:U21)</f>
        <v>18</v>
      </c>
      <c r="V22" s="30"/>
      <c r="W22" s="127"/>
      <c r="X22" s="128"/>
      <c r="Y22" s="128"/>
      <c r="Z22" s="128"/>
      <c r="AA22" s="128"/>
      <c r="AB22" s="129"/>
      <c r="AC22" s="27">
        <f>SUM(G22,M22,S22,Y22)</f>
        <v>35</v>
      </c>
      <c r="AD22" s="55">
        <f>SUM(G22,I22,M22,O22,S22,U22,Y22,AA22)</f>
        <v>76</v>
      </c>
      <c r="AE22" s="135"/>
    </row>
    <row r="23" spans="3:33" ht="20.100000000000001" customHeight="1" x14ac:dyDescent="0.2">
      <c r="C23" s="2" t="s">
        <v>55</v>
      </c>
    </row>
    <row r="24" spans="3:33" ht="20.100000000000001" customHeight="1" x14ac:dyDescent="0.2">
      <c r="C24" s="2" t="s">
        <v>50</v>
      </c>
    </row>
    <row r="25" spans="3:33" ht="20.100000000000001" customHeight="1" x14ac:dyDescent="0.2">
      <c r="C25" s="2" t="s">
        <v>56</v>
      </c>
    </row>
    <row r="26" spans="3:33" ht="20.100000000000001" customHeight="1" x14ac:dyDescent="0.2">
      <c r="C26" s="2" t="s">
        <v>52</v>
      </c>
    </row>
    <row r="27" spans="3:33" ht="20.100000000000001" customHeight="1" x14ac:dyDescent="0.2">
      <c r="C27" s="2" t="s">
        <v>23</v>
      </c>
    </row>
    <row r="28" spans="3:33" ht="20.100000000000001" customHeight="1" x14ac:dyDescent="0.2">
      <c r="C28" s="2" t="s">
        <v>53</v>
      </c>
    </row>
    <row r="29" spans="3:33" ht="20.100000000000001" customHeight="1" x14ac:dyDescent="0.2">
      <c r="C29" s="2" t="s">
        <v>24</v>
      </c>
    </row>
    <row r="30" spans="3:33" ht="20.100000000000001" customHeight="1" x14ac:dyDescent="0.2">
      <c r="C30" s="2" t="s">
        <v>54</v>
      </c>
    </row>
  </sheetData>
  <mergeCells count="22">
    <mergeCell ref="AC2:AD2"/>
    <mergeCell ref="C2:D2"/>
    <mergeCell ref="E2:J2"/>
    <mergeCell ref="K2:P2"/>
    <mergeCell ref="Q2:V2"/>
    <mergeCell ref="W2:AB2"/>
    <mergeCell ref="C3:C7"/>
    <mergeCell ref="D3:D7"/>
    <mergeCell ref="E3:J7"/>
    <mergeCell ref="AE3:AE7"/>
    <mergeCell ref="C8:C12"/>
    <mergeCell ref="D8:D12"/>
    <mergeCell ref="K8:P12"/>
    <mergeCell ref="AE8:AE12"/>
    <mergeCell ref="C13:C17"/>
    <mergeCell ref="D13:D17"/>
    <mergeCell ref="Q13:V17"/>
    <mergeCell ref="AE13:AE17"/>
    <mergeCell ref="C18:C22"/>
    <mergeCell ref="D18:D22"/>
    <mergeCell ref="W18:AB22"/>
    <mergeCell ref="AE18:AE22"/>
  </mergeCells>
  <phoneticPr fontId="1"/>
  <printOptions horizontalCentered="1" verticalCentered="1"/>
  <pageMargins left="0.19685039370078741" right="0.19685039370078741" top="0.19685039370078741" bottom="0.19685039370078741" header="0.51181102362204722" footer="0.51181102362204722"/>
  <pageSetup paperSize="9"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AM35"/>
  <sheetViews>
    <sheetView topLeftCell="A22" zoomScale="65" zoomScaleNormal="65" workbookViewId="0">
      <selection sqref="A1:AK34"/>
    </sheetView>
  </sheetViews>
  <sheetFormatPr defaultRowHeight="20.100000000000001" customHeight="1" x14ac:dyDescent="0.2"/>
  <cols>
    <col min="1" max="2" width="1.6640625" style="2" customWidth="1"/>
    <col min="3" max="3" width="4.6640625" style="2" customWidth="1"/>
    <col min="4" max="4" width="12.6640625" style="2" customWidth="1"/>
    <col min="5" max="5" width="4.6640625" style="2" customWidth="1"/>
    <col min="6" max="6" width="2.6640625" style="2" customWidth="1"/>
    <col min="7" max="7" width="4.6640625" style="2" customWidth="1"/>
    <col min="8" max="8" width="2.6640625" style="2" customWidth="1"/>
    <col min="9" max="9" width="4.6640625" style="2" customWidth="1"/>
    <col min="10" max="10" width="2.6640625" style="2" customWidth="1"/>
    <col min="11" max="11" width="4.6640625" style="2" customWidth="1"/>
    <col min="12" max="12" width="2.6640625" style="2" customWidth="1"/>
    <col min="13" max="13" width="4.6640625" style="2" customWidth="1"/>
    <col min="14" max="14" width="2.6640625" style="2" customWidth="1"/>
    <col min="15" max="15" width="4.6640625" style="2" customWidth="1"/>
    <col min="16" max="16" width="2.6640625" style="2" customWidth="1"/>
    <col min="17" max="17" width="4.6640625" style="2" customWidth="1"/>
    <col min="18" max="18" width="2.6640625" style="2" customWidth="1"/>
    <col min="19" max="19" width="4.6640625" style="2" customWidth="1"/>
    <col min="20" max="20" width="2.6640625" style="2" customWidth="1"/>
    <col min="21" max="21" width="4.6640625" style="2" customWidth="1"/>
    <col min="22" max="22" width="2.6640625" style="2" customWidth="1"/>
    <col min="23" max="23" width="4.6640625" style="2" customWidth="1"/>
    <col min="24" max="24" width="2.6640625" style="2" customWidth="1"/>
    <col min="25" max="25" width="4.6640625" style="2" customWidth="1"/>
    <col min="26" max="26" width="2.6640625" style="2" customWidth="1"/>
    <col min="27" max="27" width="4.6640625" style="2" customWidth="1"/>
    <col min="28" max="28" width="2.6640625" style="2" customWidth="1"/>
    <col min="29" max="29" width="4.6640625" style="2" customWidth="1"/>
    <col min="30" max="30" width="2.6640625" style="2" customWidth="1"/>
    <col min="31" max="31" width="4.6640625" style="2" customWidth="1"/>
    <col min="32" max="32" width="2.6640625" style="2" customWidth="1"/>
    <col min="33" max="33" width="4.6640625" style="2" customWidth="1"/>
    <col min="34" max="34" width="2.6640625" style="2" customWidth="1"/>
    <col min="35" max="36" width="10.6640625" style="2" customWidth="1"/>
    <col min="37" max="37" width="20.6640625" style="2" customWidth="1"/>
    <col min="38" max="38" width="1.6640625" style="2" customWidth="1"/>
    <col min="39" max="279" width="9" style="2"/>
    <col min="280" max="281" width="1.6640625" style="2" customWidth="1"/>
    <col min="282" max="282" width="4.6640625" style="2" customWidth="1"/>
    <col min="283" max="283" width="24.6640625" style="2" customWidth="1"/>
    <col min="284" max="284" width="4.6640625" style="2" customWidth="1"/>
    <col min="285" max="285" width="14.6640625" style="2" customWidth="1"/>
    <col min="286" max="286" width="4.6640625" style="2" customWidth="1"/>
    <col min="287" max="287" width="14.6640625" style="2" customWidth="1"/>
    <col min="288" max="288" width="4.6640625" style="2" customWidth="1"/>
    <col min="289" max="289" width="14.6640625" style="2" customWidth="1"/>
    <col min="290" max="290" width="4.6640625" style="2" customWidth="1"/>
    <col min="291" max="291" width="14.6640625" style="2" customWidth="1"/>
    <col min="292" max="292" width="20.6640625" style="2" customWidth="1"/>
    <col min="293" max="293" width="16.6640625" style="2" customWidth="1"/>
    <col min="294" max="294" width="1.6640625" style="2" customWidth="1"/>
    <col min="295" max="535" width="9" style="2"/>
    <col min="536" max="537" width="1.6640625" style="2" customWidth="1"/>
    <col min="538" max="538" width="4.6640625" style="2" customWidth="1"/>
    <col min="539" max="539" width="24.6640625" style="2" customWidth="1"/>
    <col min="540" max="540" width="4.6640625" style="2" customWidth="1"/>
    <col min="541" max="541" width="14.6640625" style="2" customWidth="1"/>
    <col min="542" max="542" width="4.6640625" style="2" customWidth="1"/>
    <col min="543" max="543" width="14.6640625" style="2" customWidth="1"/>
    <col min="544" max="544" width="4.6640625" style="2" customWidth="1"/>
    <col min="545" max="545" width="14.6640625" style="2" customWidth="1"/>
    <col min="546" max="546" width="4.6640625" style="2" customWidth="1"/>
    <col min="547" max="547" width="14.6640625" style="2" customWidth="1"/>
    <col min="548" max="548" width="20.6640625" style="2" customWidth="1"/>
    <col min="549" max="549" width="16.6640625" style="2" customWidth="1"/>
    <col min="550" max="550" width="1.6640625" style="2" customWidth="1"/>
    <col min="551" max="791" width="9" style="2"/>
    <col min="792" max="793" width="1.6640625" style="2" customWidth="1"/>
    <col min="794" max="794" width="4.6640625" style="2" customWidth="1"/>
    <col min="795" max="795" width="24.6640625" style="2" customWidth="1"/>
    <col min="796" max="796" width="4.6640625" style="2" customWidth="1"/>
    <col min="797" max="797" width="14.6640625" style="2" customWidth="1"/>
    <col min="798" max="798" width="4.6640625" style="2" customWidth="1"/>
    <col min="799" max="799" width="14.6640625" style="2" customWidth="1"/>
    <col min="800" max="800" width="4.6640625" style="2" customWidth="1"/>
    <col min="801" max="801" width="14.6640625" style="2" customWidth="1"/>
    <col min="802" max="802" width="4.6640625" style="2" customWidth="1"/>
    <col min="803" max="803" width="14.6640625" style="2" customWidth="1"/>
    <col min="804" max="804" width="20.6640625" style="2" customWidth="1"/>
    <col min="805" max="805" width="16.6640625" style="2" customWidth="1"/>
    <col min="806" max="806" width="1.6640625" style="2" customWidth="1"/>
    <col min="807" max="1047" width="9" style="2"/>
    <col min="1048" max="1049" width="1.6640625" style="2" customWidth="1"/>
    <col min="1050" max="1050" width="4.6640625" style="2" customWidth="1"/>
    <col min="1051" max="1051" width="24.6640625" style="2" customWidth="1"/>
    <col min="1052" max="1052" width="4.6640625" style="2" customWidth="1"/>
    <col min="1053" max="1053" width="14.6640625" style="2" customWidth="1"/>
    <col min="1054" max="1054" width="4.6640625" style="2" customWidth="1"/>
    <col min="1055" max="1055" width="14.6640625" style="2" customWidth="1"/>
    <col min="1056" max="1056" width="4.6640625" style="2" customWidth="1"/>
    <col min="1057" max="1057" width="14.6640625" style="2" customWidth="1"/>
    <col min="1058" max="1058" width="4.6640625" style="2" customWidth="1"/>
    <col min="1059" max="1059" width="14.6640625" style="2" customWidth="1"/>
    <col min="1060" max="1060" width="20.6640625" style="2" customWidth="1"/>
    <col min="1061" max="1061" width="16.6640625" style="2" customWidth="1"/>
    <col min="1062" max="1062" width="1.6640625" style="2" customWidth="1"/>
    <col min="1063" max="1303" width="9" style="2"/>
    <col min="1304" max="1305" width="1.6640625" style="2" customWidth="1"/>
    <col min="1306" max="1306" width="4.6640625" style="2" customWidth="1"/>
    <col min="1307" max="1307" width="24.6640625" style="2" customWidth="1"/>
    <col min="1308" max="1308" width="4.6640625" style="2" customWidth="1"/>
    <col min="1309" max="1309" width="14.6640625" style="2" customWidth="1"/>
    <col min="1310" max="1310" width="4.6640625" style="2" customWidth="1"/>
    <col min="1311" max="1311" width="14.6640625" style="2" customWidth="1"/>
    <col min="1312" max="1312" width="4.6640625" style="2" customWidth="1"/>
    <col min="1313" max="1313" width="14.6640625" style="2" customWidth="1"/>
    <col min="1314" max="1314" width="4.6640625" style="2" customWidth="1"/>
    <col min="1315" max="1315" width="14.6640625" style="2" customWidth="1"/>
    <col min="1316" max="1316" width="20.6640625" style="2" customWidth="1"/>
    <col min="1317" max="1317" width="16.6640625" style="2" customWidth="1"/>
    <col min="1318" max="1318" width="1.6640625" style="2" customWidth="1"/>
    <col min="1319" max="1559" width="9" style="2"/>
    <col min="1560" max="1561" width="1.6640625" style="2" customWidth="1"/>
    <col min="1562" max="1562" width="4.6640625" style="2" customWidth="1"/>
    <col min="1563" max="1563" width="24.6640625" style="2" customWidth="1"/>
    <col min="1564" max="1564" width="4.6640625" style="2" customWidth="1"/>
    <col min="1565" max="1565" width="14.6640625" style="2" customWidth="1"/>
    <col min="1566" max="1566" width="4.6640625" style="2" customWidth="1"/>
    <col min="1567" max="1567" width="14.6640625" style="2" customWidth="1"/>
    <col min="1568" max="1568" width="4.6640625" style="2" customWidth="1"/>
    <col min="1569" max="1569" width="14.6640625" style="2" customWidth="1"/>
    <col min="1570" max="1570" width="4.6640625" style="2" customWidth="1"/>
    <col min="1571" max="1571" width="14.6640625" style="2" customWidth="1"/>
    <col min="1572" max="1572" width="20.6640625" style="2" customWidth="1"/>
    <col min="1573" max="1573" width="16.6640625" style="2" customWidth="1"/>
    <col min="1574" max="1574" width="1.6640625" style="2" customWidth="1"/>
    <col min="1575" max="1815" width="9" style="2"/>
    <col min="1816" max="1817" width="1.6640625" style="2" customWidth="1"/>
    <col min="1818" max="1818" width="4.6640625" style="2" customWidth="1"/>
    <col min="1819" max="1819" width="24.6640625" style="2" customWidth="1"/>
    <col min="1820" max="1820" width="4.6640625" style="2" customWidth="1"/>
    <col min="1821" max="1821" width="14.6640625" style="2" customWidth="1"/>
    <col min="1822" max="1822" width="4.6640625" style="2" customWidth="1"/>
    <col min="1823" max="1823" width="14.6640625" style="2" customWidth="1"/>
    <col min="1824" max="1824" width="4.6640625" style="2" customWidth="1"/>
    <col min="1825" max="1825" width="14.6640625" style="2" customWidth="1"/>
    <col min="1826" max="1826" width="4.6640625" style="2" customWidth="1"/>
    <col min="1827" max="1827" width="14.6640625" style="2" customWidth="1"/>
    <col min="1828" max="1828" width="20.6640625" style="2" customWidth="1"/>
    <col min="1829" max="1829" width="16.6640625" style="2" customWidth="1"/>
    <col min="1830" max="1830" width="1.6640625" style="2" customWidth="1"/>
    <col min="1831" max="2071" width="9" style="2"/>
    <col min="2072" max="2073" width="1.6640625" style="2" customWidth="1"/>
    <col min="2074" max="2074" width="4.6640625" style="2" customWidth="1"/>
    <col min="2075" max="2075" width="24.6640625" style="2" customWidth="1"/>
    <col min="2076" max="2076" width="4.6640625" style="2" customWidth="1"/>
    <col min="2077" max="2077" width="14.6640625" style="2" customWidth="1"/>
    <col min="2078" max="2078" width="4.6640625" style="2" customWidth="1"/>
    <col min="2079" max="2079" width="14.6640625" style="2" customWidth="1"/>
    <col min="2080" max="2080" width="4.6640625" style="2" customWidth="1"/>
    <col min="2081" max="2081" width="14.6640625" style="2" customWidth="1"/>
    <col min="2082" max="2082" width="4.6640625" style="2" customWidth="1"/>
    <col min="2083" max="2083" width="14.6640625" style="2" customWidth="1"/>
    <col min="2084" max="2084" width="20.6640625" style="2" customWidth="1"/>
    <col min="2085" max="2085" width="16.6640625" style="2" customWidth="1"/>
    <col min="2086" max="2086" width="1.6640625" style="2" customWidth="1"/>
    <col min="2087" max="2327" width="9" style="2"/>
    <col min="2328" max="2329" width="1.6640625" style="2" customWidth="1"/>
    <col min="2330" max="2330" width="4.6640625" style="2" customWidth="1"/>
    <col min="2331" max="2331" width="24.6640625" style="2" customWidth="1"/>
    <col min="2332" max="2332" width="4.6640625" style="2" customWidth="1"/>
    <col min="2333" max="2333" width="14.6640625" style="2" customWidth="1"/>
    <col min="2334" max="2334" width="4.6640625" style="2" customWidth="1"/>
    <col min="2335" max="2335" width="14.6640625" style="2" customWidth="1"/>
    <col min="2336" max="2336" width="4.6640625" style="2" customWidth="1"/>
    <col min="2337" max="2337" width="14.6640625" style="2" customWidth="1"/>
    <col min="2338" max="2338" width="4.6640625" style="2" customWidth="1"/>
    <col min="2339" max="2339" width="14.6640625" style="2" customWidth="1"/>
    <col min="2340" max="2340" width="20.6640625" style="2" customWidth="1"/>
    <col min="2341" max="2341" width="16.6640625" style="2" customWidth="1"/>
    <col min="2342" max="2342" width="1.6640625" style="2" customWidth="1"/>
    <col min="2343" max="2583" width="9" style="2"/>
    <col min="2584" max="2585" width="1.6640625" style="2" customWidth="1"/>
    <col min="2586" max="2586" width="4.6640625" style="2" customWidth="1"/>
    <col min="2587" max="2587" width="24.6640625" style="2" customWidth="1"/>
    <col min="2588" max="2588" width="4.6640625" style="2" customWidth="1"/>
    <col min="2589" max="2589" width="14.6640625" style="2" customWidth="1"/>
    <col min="2590" max="2590" width="4.6640625" style="2" customWidth="1"/>
    <col min="2591" max="2591" width="14.6640625" style="2" customWidth="1"/>
    <col min="2592" max="2592" width="4.6640625" style="2" customWidth="1"/>
    <col min="2593" max="2593" width="14.6640625" style="2" customWidth="1"/>
    <col min="2594" max="2594" width="4.6640625" style="2" customWidth="1"/>
    <col min="2595" max="2595" width="14.6640625" style="2" customWidth="1"/>
    <col min="2596" max="2596" width="20.6640625" style="2" customWidth="1"/>
    <col min="2597" max="2597" width="16.6640625" style="2" customWidth="1"/>
    <col min="2598" max="2598" width="1.6640625" style="2" customWidth="1"/>
    <col min="2599" max="2839" width="9" style="2"/>
    <col min="2840" max="2841" width="1.6640625" style="2" customWidth="1"/>
    <col min="2842" max="2842" width="4.6640625" style="2" customWidth="1"/>
    <col min="2843" max="2843" width="24.6640625" style="2" customWidth="1"/>
    <col min="2844" max="2844" width="4.6640625" style="2" customWidth="1"/>
    <col min="2845" max="2845" width="14.6640625" style="2" customWidth="1"/>
    <col min="2846" max="2846" width="4.6640625" style="2" customWidth="1"/>
    <col min="2847" max="2847" width="14.6640625" style="2" customWidth="1"/>
    <col min="2848" max="2848" width="4.6640625" style="2" customWidth="1"/>
    <col min="2849" max="2849" width="14.6640625" style="2" customWidth="1"/>
    <col min="2850" max="2850" width="4.6640625" style="2" customWidth="1"/>
    <col min="2851" max="2851" width="14.6640625" style="2" customWidth="1"/>
    <col min="2852" max="2852" width="20.6640625" style="2" customWidth="1"/>
    <col min="2853" max="2853" width="16.6640625" style="2" customWidth="1"/>
    <col min="2854" max="2854" width="1.6640625" style="2" customWidth="1"/>
    <col min="2855" max="3095" width="9" style="2"/>
    <col min="3096" max="3097" width="1.6640625" style="2" customWidth="1"/>
    <col min="3098" max="3098" width="4.6640625" style="2" customWidth="1"/>
    <col min="3099" max="3099" width="24.6640625" style="2" customWidth="1"/>
    <col min="3100" max="3100" width="4.6640625" style="2" customWidth="1"/>
    <col min="3101" max="3101" width="14.6640625" style="2" customWidth="1"/>
    <col min="3102" max="3102" width="4.6640625" style="2" customWidth="1"/>
    <col min="3103" max="3103" width="14.6640625" style="2" customWidth="1"/>
    <col min="3104" max="3104" width="4.6640625" style="2" customWidth="1"/>
    <col min="3105" max="3105" width="14.6640625" style="2" customWidth="1"/>
    <col min="3106" max="3106" width="4.6640625" style="2" customWidth="1"/>
    <col min="3107" max="3107" width="14.6640625" style="2" customWidth="1"/>
    <col min="3108" max="3108" width="20.6640625" style="2" customWidth="1"/>
    <col min="3109" max="3109" width="16.6640625" style="2" customWidth="1"/>
    <col min="3110" max="3110" width="1.6640625" style="2" customWidth="1"/>
    <col min="3111" max="3351" width="9" style="2"/>
    <col min="3352" max="3353" width="1.6640625" style="2" customWidth="1"/>
    <col min="3354" max="3354" width="4.6640625" style="2" customWidth="1"/>
    <col min="3355" max="3355" width="24.6640625" style="2" customWidth="1"/>
    <col min="3356" max="3356" width="4.6640625" style="2" customWidth="1"/>
    <col min="3357" max="3357" width="14.6640625" style="2" customWidth="1"/>
    <col min="3358" max="3358" width="4.6640625" style="2" customWidth="1"/>
    <col min="3359" max="3359" width="14.6640625" style="2" customWidth="1"/>
    <col min="3360" max="3360" width="4.6640625" style="2" customWidth="1"/>
    <col min="3361" max="3361" width="14.6640625" style="2" customWidth="1"/>
    <col min="3362" max="3362" width="4.6640625" style="2" customWidth="1"/>
    <col min="3363" max="3363" width="14.6640625" style="2" customWidth="1"/>
    <col min="3364" max="3364" width="20.6640625" style="2" customWidth="1"/>
    <col min="3365" max="3365" width="16.6640625" style="2" customWidth="1"/>
    <col min="3366" max="3366" width="1.6640625" style="2" customWidth="1"/>
    <col min="3367" max="3607" width="9" style="2"/>
    <col min="3608" max="3609" width="1.6640625" style="2" customWidth="1"/>
    <col min="3610" max="3610" width="4.6640625" style="2" customWidth="1"/>
    <col min="3611" max="3611" width="24.6640625" style="2" customWidth="1"/>
    <col min="3612" max="3612" width="4.6640625" style="2" customWidth="1"/>
    <col min="3613" max="3613" width="14.6640625" style="2" customWidth="1"/>
    <col min="3614" max="3614" width="4.6640625" style="2" customWidth="1"/>
    <col min="3615" max="3615" width="14.6640625" style="2" customWidth="1"/>
    <col min="3616" max="3616" width="4.6640625" style="2" customWidth="1"/>
    <col min="3617" max="3617" width="14.6640625" style="2" customWidth="1"/>
    <col min="3618" max="3618" width="4.6640625" style="2" customWidth="1"/>
    <col min="3619" max="3619" width="14.6640625" style="2" customWidth="1"/>
    <col min="3620" max="3620" width="20.6640625" style="2" customWidth="1"/>
    <col min="3621" max="3621" width="16.6640625" style="2" customWidth="1"/>
    <col min="3622" max="3622" width="1.6640625" style="2" customWidth="1"/>
    <col min="3623" max="3863" width="9" style="2"/>
    <col min="3864" max="3865" width="1.6640625" style="2" customWidth="1"/>
    <col min="3866" max="3866" width="4.6640625" style="2" customWidth="1"/>
    <col min="3867" max="3867" width="24.6640625" style="2" customWidth="1"/>
    <col min="3868" max="3868" width="4.6640625" style="2" customWidth="1"/>
    <col min="3869" max="3869" width="14.6640625" style="2" customWidth="1"/>
    <col min="3870" max="3870" width="4.6640625" style="2" customWidth="1"/>
    <col min="3871" max="3871" width="14.6640625" style="2" customWidth="1"/>
    <col min="3872" max="3872" width="4.6640625" style="2" customWidth="1"/>
    <col min="3873" max="3873" width="14.6640625" style="2" customWidth="1"/>
    <col min="3874" max="3874" width="4.6640625" style="2" customWidth="1"/>
    <col min="3875" max="3875" width="14.6640625" style="2" customWidth="1"/>
    <col min="3876" max="3876" width="20.6640625" style="2" customWidth="1"/>
    <col min="3877" max="3877" width="16.6640625" style="2" customWidth="1"/>
    <col min="3878" max="3878" width="1.6640625" style="2" customWidth="1"/>
    <col min="3879" max="4119" width="9" style="2"/>
    <col min="4120" max="4121" width="1.6640625" style="2" customWidth="1"/>
    <col min="4122" max="4122" width="4.6640625" style="2" customWidth="1"/>
    <col min="4123" max="4123" width="24.6640625" style="2" customWidth="1"/>
    <col min="4124" max="4124" width="4.6640625" style="2" customWidth="1"/>
    <col min="4125" max="4125" width="14.6640625" style="2" customWidth="1"/>
    <col min="4126" max="4126" width="4.6640625" style="2" customWidth="1"/>
    <col min="4127" max="4127" width="14.6640625" style="2" customWidth="1"/>
    <col min="4128" max="4128" width="4.6640625" style="2" customWidth="1"/>
    <col min="4129" max="4129" width="14.6640625" style="2" customWidth="1"/>
    <col min="4130" max="4130" width="4.6640625" style="2" customWidth="1"/>
    <col min="4131" max="4131" width="14.6640625" style="2" customWidth="1"/>
    <col min="4132" max="4132" width="20.6640625" style="2" customWidth="1"/>
    <col min="4133" max="4133" width="16.6640625" style="2" customWidth="1"/>
    <col min="4134" max="4134" width="1.6640625" style="2" customWidth="1"/>
    <col min="4135" max="4375" width="9" style="2"/>
    <col min="4376" max="4377" width="1.6640625" style="2" customWidth="1"/>
    <col min="4378" max="4378" width="4.6640625" style="2" customWidth="1"/>
    <col min="4379" max="4379" width="24.6640625" style="2" customWidth="1"/>
    <col min="4380" max="4380" width="4.6640625" style="2" customWidth="1"/>
    <col min="4381" max="4381" width="14.6640625" style="2" customWidth="1"/>
    <col min="4382" max="4382" width="4.6640625" style="2" customWidth="1"/>
    <col min="4383" max="4383" width="14.6640625" style="2" customWidth="1"/>
    <col min="4384" max="4384" width="4.6640625" style="2" customWidth="1"/>
    <col min="4385" max="4385" width="14.6640625" style="2" customWidth="1"/>
    <col min="4386" max="4386" width="4.6640625" style="2" customWidth="1"/>
    <col min="4387" max="4387" width="14.6640625" style="2" customWidth="1"/>
    <col min="4388" max="4388" width="20.6640625" style="2" customWidth="1"/>
    <col min="4389" max="4389" width="16.6640625" style="2" customWidth="1"/>
    <col min="4390" max="4390" width="1.6640625" style="2" customWidth="1"/>
    <col min="4391" max="4631" width="9" style="2"/>
    <col min="4632" max="4633" width="1.6640625" style="2" customWidth="1"/>
    <col min="4634" max="4634" width="4.6640625" style="2" customWidth="1"/>
    <col min="4635" max="4635" width="24.6640625" style="2" customWidth="1"/>
    <col min="4636" max="4636" width="4.6640625" style="2" customWidth="1"/>
    <col min="4637" max="4637" width="14.6640625" style="2" customWidth="1"/>
    <col min="4638" max="4638" width="4.6640625" style="2" customWidth="1"/>
    <col min="4639" max="4639" width="14.6640625" style="2" customWidth="1"/>
    <col min="4640" max="4640" width="4.6640625" style="2" customWidth="1"/>
    <col min="4641" max="4641" width="14.6640625" style="2" customWidth="1"/>
    <col min="4642" max="4642" width="4.6640625" style="2" customWidth="1"/>
    <col min="4643" max="4643" width="14.6640625" style="2" customWidth="1"/>
    <col min="4644" max="4644" width="20.6640625" style="2" customWidth="1"/>
    <col min="4645" max="4645" width="16.6640625" style="2" customWidth="1"/>
    <col min="4646" max="4646" width="1.6640625" style="2" customWidth="1"/>
    <col min="4647" max="4887" width="9" style="2"/>
    <col min="4888" max="4889" width="1.6640625" style="2" customWidth="1"/>
    <col min="4890" max="4890" width="4.6640625" style="2" customWidth="1"/>
    <col min="4891" max="4891" width="24.6640625" style="2" customWidth="1"/>
    <col min="4892" max="4892" width="4.6640625" style="2" customWidth="1"/>
    <col min="4893" max="4893" width="14.6640625" style="2" customWidth="1"/>
    <col min="4894" max="4894" width="4.6640625" style="2" customWidth="1"/>
    <col min="4895" max="4895" width="14.6640625" style="2" customWidth="1"/>
    <col min="4896" max="4896" width="4.6640625" style="2" customWidth="1"/>
    <col min="4897" max="4897" width="14.6640625" style="2" customWidth="1"/>
    <col min="4898" max="4898" width="4.6640625" style="2" customWidth="1"/>
    <col min="4899" max="4899" width="14.6640625" style="2" customWidth="1"/>
    <col min="4900" max="4900" width="20.6640625" style="2" customWidth="1"/>
    <col min="4901" max="4901" width="16.6640625" style="2" customWidth="1"/>
    <col min="4902" max="4902" width="1.6640625" style="2" customWidth="1"/>
    <col min="4903" max="5143" width="9" style="2"/>
    <col min="5144" max="5145" width="1.6640625" style="2" customWidth="1"/>
    <col min="5146" max="5146" width="4.6640625" style="2" customWidth="1"/>
    <col min="5147" max="5147" width="24.6640625" style="2" customWidth="1"/>
    <col min="5148" max="5148" width="4.6640625" style="2" customWidth="1"/>
    <col min="5149" max="5149" width="14.6640625" style="2" customWidth="1"/>
    <col min="5150" max="5150" width="4.6640625" style="2" customWidth="1"/>
    <col min="5151" max="5151" width="14.6640625" style="2" customWidth="1"/>
    <col min="5152" max="5152" width="4.6640625" style="2" customWidth="1"/>
    <col min="5153" max="5153" width="14.6640625" style="2" customWidth="1"/>
    <col min="5154" max="5154" width="4.6640625" style="2" customWidth="1"/>
    <col min="5155" max="5155" width="14.6640625" style="2" customWidth="1"/>
    <col min="5156" max="5156" width="20.6640625" style="2" customWidth="1"/>
    <col min="5157" max="5157" width="16.6640625" style="2" customWidth="1"/>
    <col min="5158" max="5158" width="1.6640625" style="2" customWidth="1"/>
    <col min="5159" max="5399" width="9" style="2"/>
    <col min="5400" max="5401" width="1.6640625" style="2" customWidth="1"/>
    <col min="5402" max="5402" width="4.6640625" style="2" customWidth="1"/>
    <col min="5403" max="5403" width="24.6640625" style="2" customWidth="1"/>
    <col min="5404" max="5404" width="4.6640625" style="2" customWidth="1"/>
    <col min="5405" max="5405" width="14.6640625" style="2" customWidth="1"/>
    <col min="5406" max="5406" width="4.6640625" style="2" customWidth="1"/>
    <col min="5407" max="5407" width="14.6640625" style="2" customWidth="1"/>
    <col min="5408" max="5408" width="4.6640625" style="2" customWidth="1"/>
    <col min="5409" max="5409" width="14.6640625" style="2" customWidth="1"/>
    <col min="5410" max="5410" width="4.6640625" style="2" customWidth="1"/>
    <col min="5411" max="5411" width="14.6640625" style="2" customWidth="1"/>
    <col min="5412" max="5412" width="20.6640625" style="2" customWidth="1"/>
    <col min="5413" max="5413" width="16.6640625" style="2" customWidth="1"/>
    <col min="5414" max="5414" width="1.6640625" style="2" customWidth="1"/>
    <col min="5415" max="5655" width="9" style="2"/>
    <col min="5656" max="5657" width="1.6640625" style="2" customWidth="1"/>
    <col min="5658" max="5658" width="4.6640625" style="2" customWidth="1"/>
    <col min="5659" max="5659" width="24.6640625" style="2" customWidth="1"/>
    <col min="5660" max="5660" width="4.6640625" style="2" customWidth="1"/>
    <col min="5661" max="5661" width="14.6640625" style="2" customWidth="1"/>
    <col min="5662" max="5662" width="4.6640625" style="2" customWidth="1"/>
    <col min="5663" max="5663" width="14.6640625" style="2" customWidth="1"/>
    <col min="5664" max="5664" width="4.6640625" style="2" customWidth="1"/>
    <col min="5665" max="5665" width="14.6640625" style="2" customWidth="1"/>
    <col min="5666" max="5666" width="4.6640625" style="2" customWidth="1"/>
    <col min="5667" max="5667" width="14.6640625" style="2" customWidth="1"/>
    <col min="5668" max="5668" width="20.6640625" style="2" customWidth="1"/>
    <col min="5669" max="5669" width="16.6640625" style="2" customWidth="1"/>
    <col min="5670" max="5670" width="1.6640625" style="2" customWidth="1"/>
    <col min="5671" max="5911" width="9" style="2"/>
    <col min="5912" max="5913" width="1.6640625" style="2" customWidth="1"/>
    <col min="5914" max="5914" width="4.6640625" style="2" customWidth="1"/>
    <col min="5915" max="5915" width="24.6640625" style="2" customWidth="1"/>
    <col min="5916" max="5916" width="4.6640625" style="2" customWidth="1"/>
    <col min="5917" max="5917" width="14.6640625" style="2" customWidth="1"/>
    <col min="5918" max="5918" width="4.6640625" style="2" customWidth="1"/>
    <col min="5919" max="5919" width="14.6640625" style="2" customWidth="1"/>
    <col min="5920" max="5920" width="4.6640625" style="2" customWidth="1"/>
    <col min="5921" max="5921" width="14.6640625" style="2" customWidth="1"/>
    <col min="5922" max="5922" width="4.6640625" style="2" customWidth="1"/>
    <col min="5923" max="5923" width="14.6640625" style="2" customWidth="1"/>
    <col min="5924" max="5924" width="20.6640625" style="2" customWidth="1"/>
    <col min="5925" max="5925" width="16.6640625" style="2" customWidth="1"/>
    <col min="5926" max="5926" width="1.6640625" style="2" customWidth="1"/>
    <col min="5927" max="6167" width="9" style="2"/>
    <col min="6168" max="6169" width="1.6640625" style="2" customWidth="1"/>
    <col min="6170" max="6170" width="4.6640625" style="2" customWidth="1"/>
    <col min="6171" max="6171" width="24.6640625" style="2" customWidth="1"/>
    <col min="6172" max="6172" width="4.6640625" style="2" customWidth="1"/>
    <col min="6173" max="6173" width="14.6640625" style="2" customWidth="1"/>
    <col min="6174" max="6174" width="4.6640625" style="2" customWidth="1"/>
    <col min="6175" max="6175" width="14.6640625" style="2" customWidth="1"/>
    <col min="6176" max="6176" width="4.6640625" style="2" customWidth="1"/>
    <col min="6177" max="6177" width="14.6640625" style="2" customWidth="1"/>
    <col min="6178" max="6178" width="4.6640625" style="2" customWidth="1"/>
    <col min="6179" max="6179" width="14.6640625" style="2" customWidth="1"/>
    <col min="6180" max="6180" width="20.6640625" style="2" customWidth="1"/>
    <col min="6181" max="6181" width="16.6640625" style="2" customWidth="1"/>
    <col min="6182" max="6182" width="1.6640625" style="2" customWidth="1"/>
    <col min="6183" max="6423" width="9" style="2"/>
    <col min="6424" max="6425" width="1.6640625" style="2" customWidth="1"/>
    <col min="6426" max="6426" width="4.6640625" style="2" customWidth="1"/>
    <col min="6427" max="6427" width="24.6640625" style="2" customWidth="1"/>
    <col min="6428" max="6428" width="4.6640625" style="2" customWidth="1"/>
    <col min="6429" max="6429" width="14.6640625" style="2" customWidth="1"/>
    <col min="6430" max="6430" width="4.6640625" style="2" customWidth="1"/>
    <col min="6431" max="6431" width="14.6640625" style="2" customWidth="1"/>
    <col min="6432" max="6432" width="4.6640625" style="2" customWidth="1"/>
    <col min="6433" max="6433" width="14.6640625" style="2" customWidth="1"/>
    <col min="6434" max="6434" width="4.6640625" style="2" customWidth="1"/>
    <col min="6435" max="6435" width="14.6640625" style="2" customWidth="1"/>
    <col min="6436" max="6436" width="20.6640625" style="2" customWidth="1"/>
    <col min="6437" max="6437" width="16.6640625" style="2" customWidth="1"/>
    <col min="6438" max="6438" width="1.6640625" style="2" customWidth="1"/>
    <col min="6439" max="6679" width="9" style="2"/>
    <col min="6680" max="6681" width="1.6640625" style="2" customWidth="1"/>
    <col min="6682" max="6682" width="4.6640625" style="2" customWidth="1"/>
    <col min="6683" max="6683" width="24.6640625" style="2" customWidth="1"/>
    <col min="6684" max="6684" width="4.6640625" style="2" customWidth="1"/>
    <col min="6685" max="6685" width="14.6640625" style="2" customWidth="1"/>
    <col min="6686" max="6686" width="4.6640625" style="2" customWidth="1"/>
    <col min="6687" max="6687" width="14.6640625" style="2" customWidth="1"/>
    <col min="6688" max="6688" width="4.6640625" style="2" customWidth="1"/>
    <col min="6689" max="6689" width="14.6640625" style="2" customWidth="1"/>
    <col min="6690" max="6690" width="4.6640625" style="2" customWidth="1"/>
    <col min="6691" max="6691" width="14.6640625" style="2" customWidth="1"/>
    <col min="6692" max="6692" width="20.6640625" style="2" customWidth="1"/>
    <col min="6693" max="6693" width="16.6640625" style="2" customWidth="1"/>
    <col min="6694" max="6694" width="1.6640625" style="2" customWidth="1"/>
    <col min="6695" max="6935" width="9" style="2"/>
    <col min="6936" max="6937" width="1.6640625" style="2" customWidth="1"/>
    <col min="6938" max="6938" width="4.6640625" style="2" customWidth="1"/>
    <col min="6939" max="6939" width="24.6640625" style="2" customWidth="1"/>
    <col min="6940" max="6940" width="4.6640625" style="2" customWidth="1"/>
    <col min="6941" max="6941" width="14.6640625" style="2" customWidth="1"/>
    <col min="6942" max="6942" width="4.6640625" style="2" customWidth="1"/>
    <col min="6943" max="6943" width="14.6640625" style="2" customWidth="1"/>
    <col min="6944" max="6944" width="4.6640625" style="2" customWidth="1"/>
    <col min="6945" max="6945" width="14.6640625" style="2" customWidth="1"/>
    <col min="6946" max="6946" width="4.6640625" style="2" customWidth="1"/>
    <col min="6947" max="6947" width="14.6640625" style="2" customWidth="1"/>
    <col min="6948" max="6948" width="20.6640625" style="2" customWidth="1"/>
    <col min="6949" max="6949" width="16.6640625" style="2" customWidth="1"/>
    <col min="6950" max="6950" width="1.6640625" style="2" customWidth="1"/>
    <col min="6951" max="7191" width="9" style="2"/>
    <col min="7192" max="7193" width="1.6640625" style="2" customWidth="1"/>
    <col min="7194" max="7194" width="4.6640625" style="2" customWidth="1"/>
    <col min="7195" max="7195" width="24.6640625" style="2" customWidth="1"/>
    <col min="7196" max="7196" width="4.6640625" style="2" customWidth="1"/>
    <col min="7197" max="7197" width="14.6640625" style="2" customWidth="1"/>
    <col min="7198" max="7198" width="4.6640625" style="2" customWidth="1"/>
    <col min="7199" max="7199" width="14.6640625" style="2" customWidth="1"/>
    <col min="7200" max="7200" width="4.6640625" style="2" customWidth="1"/>
    <col min="7201" max="7201" width="14.6640625" style="2" customWidth="1"/>
    <col min="7202" max="7202" width="4.6640625" style="2" customWidth="1"/>
    <col min="7203" max="7203" width="14.6640625" style="2" customWidth="1"/>
    <col min="7204" max="7204" width="20.6640625" style="2" customWidth="1"/>
    <col min="7205" max="7205" width="16.6640625" style="2" customWidth="1"/>
    <col min="7206" max="7206" width="1.6640625" style="2" customWidth="1"/>
    <col min="7207" max="7447" width="9" style="2"/>
    <col min="7448" max="7449" width="1.6640625" style="2" customWidth="1"/>
    <col min="7450" max="7450" width="4.6640625" style="2" customWidth="1"/>
    <col min="7451" max="7451" width="24.6640625" style="2" customWidth="1"/>
    <col min="7452" max="7452" width="4.6640625" style="2" customWidth="1"/>
    <col min="7453" max="7453" width="14.6640625" style="2" customWidth="1"/>
    <col min="7454" max="7454" width="4.6640625" style="2" customWidth="1"/>
    <col min="7455" max="7455" width="14.6640625" style="2" customWidth="1"/>
    <col min="7456" max="7456" width="4.6640625" style="2" customWidth="1"/>
    <col min="7457" max="7457" width="14.6640625" style="2" customWidth="1"/>
    <col min="7458" max="7458" width="4.6640625" style="2" customWidth="1"/>
    <col min="7459" max="7459" width="14.6640625" style="2" customWidth="1"/>
    <col min="7460" max="7460" width="20.6640625" style="2" customWidth="1"/>
    <col min="7461" max="7461" width="16.6640625" style="2" customWidth="1"/>
    <col min="7462" max="7462" width="1.6640625" style="2" customWidth="1"/>
    <col min="7463" max="7703" width="9" style="2"/>
    <col min="7704" max="7705" width="1.6640625" style="2" customWidth="1"/>
    <col min="7706" max="7706" width="4.6640625" style="2" customWidth="1"/>
    <col min="7707" max="7707" width="24.6640625" style="2" customWidth="1"/>
    <col min="7708" max="7708" width="4.6640625" style="2" customWidth="1"/>
    <col min="7709" max="7709" width="14.6640625" style="2" customWidth="1"/>
    <col min="7710" max="7710" width="4.6640625" style="2" customWidth="1"/>
    <col min="7711" max="7711" width="14.6640625" style="2" customWidth="1"/>
    <col min="7712" max="7712" width="4.6640625" style="2" customWidth="1"/>
    <col min="7713" max="7713" width="14.6640625" style="2" customWidth="1"/>
    <col min="7714" max="7714" width="4.6640625" style="2" customWidth="1"/>
    <col min="7715" max="7715" width="14.6640625" style="2" customWidth="1"/>
    <col min="7716" max="7716" width="20.6640625" style="2" customWidth="1"/>
    <col min="7717" max="7717" width="16.6640625" style="2" customWidth="1"/>
    <col min="7718" max="7718" width="1.6640625" style="2" customWidth="1"/>
    <col min="7719" max="7959" width="9" style="2"/>
    <col min="7960" max="7961" width="1.6640625" style="2" customWidth="1"/>
    <col min="7962" max="7962" width="4.6640625" style="2" customWidth="1"/>
    <col min="7963" max="7963" width="24.6640625" style="2" customWidth="1"/>
    <col min="7964" max="7964" width="4.6640625" style="2" customWidth="1"/>
    <col min="7965" max="7965" width="14.6640625" style="2" customWidth="1"/>
    <col min="7966" max="7966" width="4.6640625" style="2" customWidth="1"/>
    <col min="7967" max="7967" width="14.6640625" style="2" customWidth="1"/>
    <col min="7968" max="7968" width="4.6640625" style="2" customWidth="1"/>
    <col min="7969" max="7969" width="14.6640625" style="2" customWidth="1"/>
    <col min="7970" max="7970" width="4.6640625" style="2" customWidth="1"/>
    <col min="7971" max="7971" width="14.6640625" style="2" customWidth="1"/>
    <col min="7972" max="7972" width="20.6640625" style="2" customWidth="1"/>
    <col min="7973" max="7973" width="16.6640625" style="2" customWidth="1"/>
    <col min="7974" max="7974" width="1.6640625" style="2" customWidth="1"/>
    <col min="7975" max="8215" width="9" style="2"/>
    <col min="8216" max="8217" width="1.6640625" style="2" customWidth="1"/>
    <col min="8218" max="8218" width="4.6640625" style="2" customWidth="1"/>
    <col min="8219" max="8219" width="24.6640625" style="2" customWidth="1"/>
    <col min="8220" max="8220" width="4.6640625" style="2" customWidth="1"/>
    <col min="8221" max="8221" width="14.6640625" style="2" customWidth="1"/>
    <col min="8222" max="8222" width="4.6640625" style="2" customWidth="1"/>
    <col min="8223" max="8223" width="14.6640625" style="2" customWidth="1"/>
    <col min="8224" max="8224" width="4.6640625" style="2" customWidth="1"/>
    <col min="8225" max="8225" width="14.6640625" style="2" customWidth="1"/>
    <col min="8226" max="8226" width="4.6640625" style="2" customWidth="1"/>
    <col min="8227" max="8227" width="14.6640625" style="2" customWidth="1"/>
    <col min="8228" max="8228" width="20.6640625" style="2" customWidth="1"/>
    <col min="8229" max="8229" width="16.6640625" style="2" customWidth="1"/>
    <col min="8230" max="8230" width="1.6640625" style="2" customWidth="1"/>
    <col min="8231" max="8471" width="9" style="2"/>
    <col min="8472" max="8473" width="1.6640625" style="2" customWidth="1"/>
    <col min="8474" max="8474" width="4.6640625" style="2" customWidth="1"/>
    <col min="8475" max="8475" width="24.6640625" style="2" customWidth="1"/>
    <col min="8476" max="8476" width="4.6640625" style="2" customWidth="1"/>
    <col min="8477" max="8477" width="14.6640625" style="2" customWidth="1"/>
    <col min="8478" max="8478" width="4.6640625" style="2" customWidth="1"/>
    <col min="8479" max="8479" width="14.6640625" style="2" customWidth="1"/>
    <col min="8480" max="8480" width="4.6640625" style="2" customWidth="1"/>
    <col min="8481" max="8481" width="14.6640625" style="2" customWidth="1"/>
    <col min="8482" max="8482" width="4.6640625" style="2" customWidth="1"/>
    <col min="8483" max="8483" width="14.6640625" style="2" customWidth="1"/>
    <col min="8484" max="8484" width="20.6640625" style="2" customWidth="1"/>
    <col min="8485" max="8485" width="16.6640625" style="2" customWidth="1"/>
    <col min="8486" max="8486" width="1.6640625" style="2" customWidth="1"/>
    <col min="8487" max="8727" width="9" style="2"/>
    <col min="8728" max="8729" width="1.6640625" style="2" customWidth="1"/>
    <col min="8730" max="8730" width="4.6640625" style="2" customWidth="1"/>
    <col min="8731" max="8731" width="24.6640625" style="2" customWidth="1"/>
    <col min="8732" max="8732" width="4.6640625" style="2" customWidth="1"/>
    <col min="8733" max="8733" width="14.6640625" style="2" customWidth="1"/>
    <col min="8734" max="8734" width="4.6640625" style="2" customWidth="1"/>
    <col min="8735" max="8735" width="14.6640625" style="2" customWidth="1"/>
    <col min="8736" max="8736" width="4.6640625" style="2" customWidth="1"/>
    <col min="8737" max="8737" width="14.6640625" style="2" customWidth="1"/>
    <col min="8738" max="8738" width="4.6640625" style="2" customWidth="1"/>
    <col min="8739" max="8739" width="14.6640625" style="2" customWidth="1"/>
    <col min="8740" max="8740" width="20.6640625" style="2" customWidth="1"/>
    <col min="8741" max="8741" width="16.6640625" style="2" customWidth="1"/>
    <col min="8742" max="8742" width="1.6640625" style="2" customWidth="1"/>
    <col min="8743" max="8983" width="9" style="2"/>
    <col min="8984" max="8985" width="1.6640625" style="2" customWidth="1"/>
    <col min="8986" max="8986" width="4.6640625" style="2" customWidth="1"/>
    <col min="8987" max="8987" width="24.6640625" style="2" customWidth="1"/>
    <col min="8988" max="8988" width="4.6640625" style="2" customWidth="1"/>
    <col min="8989" max="8989" width="14.6640625" style="2" customWidth="1"/>
    <col min="8990" max="8990" width="4.6640625" style="2" customWidth="1"/>
    <col min="8991" max="8991" width="14.6640625" style="2" customWidth="1"/>
    <col min="8992" max="8992" width="4.6640625" style="2" customWidth="1"/>
    <col min="8993" max="8993" width="14.6640625" style="2" customWidth="1"/>
    <col min="8994" max="8994" width="4.6640625" style="2" customWidth="1"/>
    <col min="8995" max="8995" width="14.6640625" style="2" customWidth="1"/>
    <col min="8996" max="8996" width="20.6640625" style="2" customWidth="1"/>
    <col min="8997" max="8997" width="16.6640625" style="2" customWidth="1"/>
    <col min="8998" max="8998" width="1.6640625" style="2" customWidth="1"/>
    <col min="8999" max="9239" width="9" style="2"/>
    <col min="9240" max="9241" width="1.6640625" style="2" customWidth="1"/>
    <col min="9242" max="9242" width="4.6640625" style="2" customWidth="1"/>
    <col min="9243" max="9243" width="24.6640625" style="2" customWidth="1"/>
    <col min="9244" max="9244" width="4.6640625" style="2" customWidth="1"/>
    <col min="9245" max="9245" width="14.6640625" style="2" customWidth="1"/>
    <col min="9246" max="9246" width="4.6640625" style="2" customWidth="1"/>
    <col min="9247" max="9247" width="14.6640625" style="2" customWidth="1"/>
    <col min="9248" max="9248" width="4.6640625" style="2" customWidth="1"/>
    <col min="9249" max="9249" width="14.6640625" style="2" customWidth="1"/>
    <col min="9250" max="9250" width="4.6640625" style="2" customWidth="1"/>
    <col min="9251" max="9251" width="14.6640625" style="2" customWidth="1"/>
    <col min="9252" max="9252" width="20.6640625" style="2" customWidth="1"/>
    <col min="9253" max="9253" width="16.6640625" style="2" customWidth="1"/>
    <col min="9254" max="9254" width="1.6640625" style="2" customWidth="1"/>
    <col min="9255" max="9495" width="9" style="2"/>
    <col min="9496" max="9497" width="1.6640625" style="2" customWidth="1"/>
    <col min="9498" max="9498" width="4.6640625" style="2" customWidth="1"/>
    <col min="9499" max="9499" width="24.6640625" style="2" customWidth="1"/>
    <col min="9500" max="9500" width="4.6640625" style="2" customWidth="1"/>
    <col min="9501" max="9501" width="14.6640625" style="2" customWidth="1"/>
    <col min="9502" max="9502" width="4.6640625" style="2" customWidth="1"/>
    <col min="9503" max="9503" width="14.6640625" style="2" customWidth="1"/>
    <col min="9504" max="9504" width="4.6640625" style="2" customWidth="1"/>
    <col min="9505" max="9505" width="14.6640625" style="2" customWidth="1"/>
    <col min="9506" max="9506" width="4.6640625" style="2" customWidth="1"/>
    <col min="9507" max="9507" width="14.6640625" style="2" customWidth="1"/>
    <col min="9508" max="9508" width="20.6640625" style="2" customWidth="1"/>
    <col min="9509" max="9509" width="16.6640625" style="2" customWidth="1"/>
    <col min="9510" max="9510" width="1.6640625" style="2" customWidth="1"/>
    <col min="9511" max="9751" width="9" style="2"/>
    <col min="9752" max="9753" width="1.6640625" style="2" customWidth="1"/>
    <col min="9754" max="9754" width="4.6640625" style="2" customWidth="1"/>
    <col min="9755" max="9755" width="24.6640625" style="2" customWidth="1"/>
    <col min="9756" max="9756" width="4.6640625" style="2" customWidth="1"/>
    <col min="9757" max="9757" width="14.6640625" style="2" customWidth="1"/>
    <col min="9758" max="9758" width="4.6640625" style="2" customWidth="1"/>
    <col min="9759" max="9759" width="14.6640625" style="2" customWidth="1"/>
    <col min="9760" max="9760" width="4.6640625" style="2" customWidth="1"/>
    <col min="9761" max="9761" width="14.6640625" style="2" customWidth="1"/>
    <col min="9762" max="9762" width="4.6640625" style="2" customWidth="1"/>
    <col min="9763" max="9763" width="14.6640625" style="2" customWidth="1"/>
    <col min="9764" max="9764" width="20.6640625" style="2" customWidth="1"/>
    <col min="9765" max="9765" width="16.6640625" style="2" customWidth="1"/>
    <col min="9766" max="9766" width="1.6640625" style="2" customWidth="1"/>
    <col min="9767" max="10007" width="9" style="2"/>
    <col min="10008" max="10009" width="1.6640625" style="2" customWidth="1"/>
    <col min="10010" max="10010" width="4.6640625" style="2" customWidth="1"/>
    <col min="10011" max="10011" width="24.6640625" style="2" customWidth="1"/>
    <col min="10012" max="10012" width="4.6640625" style="2" customWidth="1"/>
    <col min="10013" max="10013" width="14.6640625" style="2" customWidth="1"/>
    <col min="10014" max="10014" width="4.6640625" style="2" customWidth="1"/>
    <col min="10015" max="10015" width="14.6640625" style="2" customWidth="1"/>
    <col min="10016" max="10016" width="4.6640625" style="2" customWidth="1"/>
    <col min="10017" max="10017" width="14.6640625" style="2" customWidth="1"/>
    <col min="10018" max="10018" width="4.6640625" style="2" customWidth="1"/>
    <col min="10019" max="10019" width="14.6640625" style="2" customWidth="1"/>
    <col min="10020" max="10020" width="20.6640625" style="2" customWidth="1"/>
    <col min="10021" max="10021" width="16.6640625" style="2" customWidth="1"/>
    <col min="10022" max="10022" width="1.6640625" style="2" customWidth="1"/>
    <col min="10023" max="10263" width="9" style="2"/>
    <col min="10264" max="10265" width="1.6640625" style="2" customWidth="1"/>
    <col min="10266" max="10266" width="4.6640625" style="2" customWidth="1"/>
    <col min="10267" max="10267" width="24.6640625" style="2" customWidth="1"/>
    <col min="10268" max="10268" width="4.6640625" style="2" customWidth="1"/>
    <col min="10269" max="10269" width="14.6640625" style="2" customWidth="1"/>
    <col min="10270" max="10270" width="4.6640625" style="2" customWidth="1"/>
    <col min="10271" max="10271" width="14.6640625" style="2" customWidth="1"/>
    <col min="10272" max="10272" width="4.6640625" style="2" customWidth="1"/>
    <col min="10273" max="10273" width="14.6640625" style="2" customWidth="1"/>
    <col min="10274" max="10274" width="4.6640625" style="2" customWidth="1"/>
    <col min="10275" max="10275" width="14.6640625" style="2" customWidth="1"/>
    <col min="10276" max="10276" width="20.6640625" style="2" customWidth="1"/>
    <col min="10277" max="10277" width="16.6640625" style="2" customWidth="1"/>
    <col min="10278" max="10278" width="1.6640625" style="2" customWidth="1"/>
    <col min="10279" max="10519" width="9" style="2"/>
    <col min="10520" max="10521" width="1.6640625" style="2" customWidth="1"/>
    <col min="10522" max="10522" width="4.6640625" style="2" customWidth="1"/>
    <col min="10523" max="10523" width="24.6640625" style="2" customWidth="1"/>
    <col min="10524" max="10524" width="4.6640625" style="2" customWidth="1"/>
    <col min="10525" max="10525" width="14.6640625" style="2" customWidth="1"/>
    <col min="10526" max="10526" width="4.6640625" style="2" customWidth="1"/>
    <col min="10527" max="10527" width="14.6640625" style="2" customWidth="1"/>
    <col min="10528" max="10528" width="4.6640625" style="2" customWidth="1"/>
    <col min="10529" max="10529" width="14.6640625" style="2" customWidth="1"/>
    <col min="10530" max="10530" width="4.6640625" style="2" customWidth="1"/>
    <col min="10531" max="10531" width="14.6640625" style="2" customWidth="1"/>
    <col min="10532" max="10532" width="20.6640625" style="2" customWidth="1"/>
    <col min="10533" max="10533" width="16.6640625" style="2" customWidth="1"/>
    <col min="10534" max="10534" width="1.6640625" style="2" customWidth="1"/>
    <col min="10535" max="10775" width="9" style="2"/>
    <col min="10776" max="10777" width="1.6640625" style="2" customWidth="1"/>
    <col min="10778" max="10778" width="4.6640625" style="2" customWidth="1"/>
    <col min="10779" max="10779" width="24.6640625" style="2" customWidth="1"/>
    <col min="10780" max="10780" width="4.6640625" style="2" customWidth="1"/>
    <col min="10781" max="10781" width="14.6640625" style="2" customWidth="1"/>
    <col min="10782" max="10782" width="4.6640625" style="2" customWidth="1"/>
    <col min="10783" max="10783" width="14.6640625" style="2" customWidth="1"/>
    <col min="10784" max="10784" width="4.6640625" style="2" customWidth="1"/>
    <col min="10785" max="10785" width="14.6640625" style="2" customWidth="1"/>
    <col min="10786" max="10786" width="4.6640625" style="2" customWidth="1"/>
    <col min="10787" max="10787" width="14.6640625" style="2" customWidth="1"/>
    <col min="10788" max="10788" width="20.6640625" style="2" customWidth="1"/>
    <col min="10789" max="10789" width="16.6640625" style="2" customWidth="1"/>
    <col min="10790" max="10790" width="1.6640625" style="2" customWidth="1"/>
    <col min="10791" max="11031" width="9" style="2"/>
    <col min="11032" max="11033" width="1.6640625" style="2" customWidth="1"/>
    <col min="11034" max="11034" width="4.6640625" style="2" customWidth="1"/>
    <col min="11035" max="11035" width="24.6640625" style="2" customWidth="1"/>
    <col min="11036" max="11036" width="4.6640625" style="2" customWidth="1"/>
    <col min="11037" max="11037" width="14.6640625" style="2" customWidth="1"/>
    <col min="11038" max="11038" width="4.6640625" style="2" customWidth="1"/>
    <col min="11039" max="11039" width="14.6640625" style="2" customWidth="1"/>
    <col min="11040" max="11040" width="4.6640625" style="2" customWidth="1"/>
    <col min="11041" max="11041" width="14.6640625" style="2" customWidth="1"/>
    <col min="11042" max="11042" width="4.6640625" style="2" customWidth="1"/>
    <col min="11043" max="11043" width="14.6640625" style="2" customWidth="1"/>
    <col min="11044" max="11044" width="20.6640625" style="2" customWidth="1"/>
    <col min="11045" max="11045" width="16.6640625" style="2" customWidth="1"/>
    <col min="11046" max="11046" width="1.6640625" style="2" customWidth="1"/>
    <col min="11047" max="11287" width="9" style="2"/>
    <col min="11288" max="11289" width="1.6640625" style="2" customWidth="1"/>
    <col min="11290" max="11290" width="4.6640625" style="2" customWidth="1"/>
    <col min="11291" max="11291" width="24.6640625" style="2" customWidth="1"/>
    <col min="11292" max="11292" width="4.6640625" style="2" customWidth="1"/>
    <col min="11293" max="11293" width="14.6640625" style="2" customWidth="1"/>
    <col min="11294" max="11294" width="4.6640625" style="2" customWidth="1"/>
    <col min="11295" max="11295" width="14.6640625" style="2" customWidth="1"/>
    <col min="11296" max="11296" width="4.6640625" style="2" customWidth="1"/>
    <col min="11297" max="11297" width="14.6640625" style="2" customWidth="1"/>
    <col min="11298" max="11298" width="4.6640625" style="2" customWidth="1"/>
    <col min="11299" max="11299" width="14.6640625" style="2" customWidth="1"/>
    <col min="11300" max="11300" width="20.6640625" style="2" customWidth="1"/>
    <col min="11301" max="11301" width="16.6640625" style="2" customWidth="1"/>
    <col min="11302" max="11302" width="1.6640625" style="2" customWidth="1"/>
    <col min="11303" max="11543" width="9" style="2"/>
    <col min="11544" max="11545" width="1.6640625" style="2" customWidth="1"/>
    <col min="11546" max="11546" width="4.6640625" style="2" customWidth="1"/>
    <col min="11547" max="11547" width="24.6640625" style="2" customWidth="1"/>
    <col min="11548" max="11548" width="4.6640625" style="2" customWidth="1"/>
    <col min="11549" max="11549" width="14.6640625" style="2" customWidth="1"/>
    <col min="11550" max="11550" width="4.6640625" style="2" customWidth="1"/>
    <col min="11551" max="11551" width="14.6640625" style="2" customWidth="1"/>
    <col min="11552" max="11552" width="4.6640625" style="2" customWidth="1"/>
    <col min="11553" max="11553" width="14.6640625" style="2" customWidth="1"/>
    <col min="11554" max="11554" width="4.6640625" style="2" customWidth="1"/>
    <col min="11555" max="11555" width="14.6640625" style="2" customWidth="1"/>
    <col min="11556" max="11556" width="20.6640625" style="2" customWidth="1"/>
    <col min="11557" max="11557" width="16.6640625" style="2" customWidth="1"/>
    <col min="11558" max="11558" width="1.6640625" style="2" customWidth="1"/>
    <col min="11559" max="11799" width="9" style="2"/>
    <col min="11800" max="11801" width="1.6640625" style="2" customWidth="1"/>
    <col min="11802" max="11802" width="4.6640625" style="2" customWidth="1"/>
    <col min="11803" max="11803" width="24.6640625" style="2" customWidth="1"/>
    <col min="11804" max="11804" width="4.6640625" style="2" customWidth="1"/>
    <col min="11805" max="11805" width="14.6640625" style="2" customWidth="1"/>
    <col min="11806" max="11806" width="4.6640625" style="2" customWidth="1"/>
    <col min="11807" max="11807" width="14.6640625" style="2" customWidth="1"/>
    <col min="11808" max="11808" width="4.6640625" style="2" customWidth="1"/>
    <col min="11809" max="11809" width="14.6640625" style="2" customWidth="1"/>
    <col min="11810" max="11810" width="4.6640625" style="2" customWidth="1"/>
    <col min="11811" max="11811" width="14.6640625" style="2" customWidth="1"/>
    <col min="11812" max="11812" width="20.6640625" style="2" customWidth="1"/>
    <col min="11813" max="11813" width="16.6640625" style="2" customWidth="1"/>
    <col min="11814" max="11814" width="1.6640625" style="2" customWidth="1"/>
    <col min="11815" max="12055" width="9" style="2"/>
    <col min="12056" max="12057" width="1.6640625" style="2" customWidth="1"/>
    <col min="12058" max="12058" width="4.6640625" style="2" customWidth="1"/>
    <col min="12059" max="12059" width="24.6640625" style="2" customWidth="1"/>
    <col min="12060" max="12060" width="4.6640625" style="2" customWidth="1"/>
    <col min="12061" max="12061" width="14.6640625" style="2" customWidth="1"/>
    <col min="12062" max="12062" width="4.6640625" style="2" customWidth="1"/>
    <col min="12063" max="12063" width="14.6640625" style="2" customWidth="1"/>
    <col min="12064" max="12064" width="4.6640625" style="2" customWidth="1"/>
    <col min="12065" max="12065" width="14.6640625" style="2" customWidth="1"/>
    <col min="12066" max="12066" width="4.6640625" style="2" customWidth="1"/>
    <col min="12067" max="12067" width="14.6640625" style="2" customWidth="1"/>
    <col min="12068" max="12068" width="20.6640625" style="2" customWidth="1"/>
    <col min="12069" max="12069" width="16.6640625" style="2" customWidth="1"/>
    <col min="12070" max="12070" width="1.6640625" style="2" customWidth="1"/>
    <col min="12071" max="12311" width="9" style="2"/>
    <col min="12312" max="12313" width="1.6640625" style="2" customWidth="1"/>
    <col min="12314" max="12314" width="4.6640625" style="2" customWidth="1"/>
    <col min="12315" max="12315" width="24.6640625" style="2" customWidth="1"/>
    <col min="12316" max="12316" width="4.6640625" style="2" customWidth="1"/>
    <col min="12317" max="12317" width="14.6640625" style="2" customWidth="1"/>
    <col min="12318" max="12318" width="4.6640625" style="2" customWidth="1"/>
    <col min="12319" max="12319" width="14.6640625" style="2" customWidth="1"/>
    <col min="12320" max="12320" width="4.6640625" style="2" customWidth="1"/>
    <col min="12321" max="12321" width="14.6640625" style="2" customWidth="1"/>
    <col min="12322" max="12322" width="4.6640625" style="2" customWidth="1"/>
    <col min="12323" max="12323" width="14.6640625" style="2" customWidth="1"/>
    <col min="12324" max="12324" width="20.6640625" style="2" customWidth="1"/>
    <col min="12325" max="12325" width="16.6640625" style="2" customWidth="1"/>
    <col min="12326" max="12326" width="1.6640625" style="2" customWidth="1"/>
    <col min="12327" max="12567" width="9" style="2"/>
    <col min="12568" max="12569" width="1.6640625" style="2" customWidth="1"/>
    <col min="12570" max="12570" width="4.6640625" style="2" customWidth="1"/>
    <col min="12571" max="12571" width="24.6640625" style="2" customWidth="1"/>
    <col min="12572" max="12572" width="4.6640625" style="2" customWidth="1"/>
    <col min="12573" max="12573" width="14.6640625" style="2" customWidth="1"/>
    <col min="12574" max="12574" width="4.6640625" style="2" customWidth="1"/>
    <col min="12575" max="12575" width="14.6640625" style="2" customWidth="1"/>
    <col min="12576" max="12576" width="4.6640625" style="2" customWidth="1"/>
    <col min="12577" max="12577" width="14.6640625" style="2" customWidth="1"/>
    <col min="12578" max="12578" width="4.6640625" style="2" customWidth="1"/>
    <col min="12579" max="12579" width="14.6640625" style="2" customWidth="1"/>
    <col min="12580" max="12580" width="20.6640625" style="2" customWidth="1"/>
    <col min="12581" max="12581" width="16.6640625" style="2" customWidth="1"/>
    <col min="12582" max="12582" width="1.6640625" style="2" customWidth="1"/>
    <col min="12583" max="12823" width="9" style="2"/>
    <col min="12824" max="12825" width="1.6640625" style="2" customWidth="1"/>
    <col min="12826" max="12826" width="4.6640625" style="2" customWidth="1"/>
    <col min="12827" max="12827" width="24.6640625" style="2" customWidth="1"/>
    <col min="12828" max="12828" width="4.6640625" style="2" customWidth="1"/>
    <col min="12829" max="12829" width="14.6640625" style="2" customWidth="1"/>
    <col min="12830" max="12830" width="4.6640625" style="2" customWidth="1"/>
    <col min="12831" max="12831" width="14.6640625" style="2" customWidth="1"/>
    <col min="12832" max="12832" width="4.6640625" style="2" customWidth="1"/>
    <col min="12833" max="12833" width="14.6640625" style="2" customWidth="1"/>
    <col min="12834" max="12834" width="4.6640625" style="2" customWidth="1"/>
    <col min="12835" max="12835" width="14.6640625" style="2" customWidth="1"/>
    <col min="12836" max="12836" width="20.6640625" style="2" customWidth="1"/>
    <col min="12837" max="12837" width="16.6640625" style="2" customWidth="1"/>
    <col min="12838" max="12838" width="1.6640625" style="2" customWidth="1"/>
    <col min="12839" max="13079" width="9" style="2"/>
    <col min="13080" max="13081" width="1.6640625" style="2" customWidth="1"/>
    <col min="13082" max="13082" width="4.6640625" style="2" customWidth="1"/>
    <col min="13083" max="13083" width="24.6640625" style="2" customWidth="1"/>
    <col min="13084" max="13084" width="4.6640625" style="2" customWidth="1"/>
    <col min="13085" max="13085" width="14.6640625" style="2" customWidth="1"/>
    <col min="13086" max="13086" width="4.6640625" style="2" customWidth="1"/>
    <col min="13087" max="13087" width="14.6640625" style="2" customWidth="1"/>
    <col min="13088" max="13088" width="4.6640625" style="2" customWidth="1"/>
    <col min="13089" max="13089" width="14.6640625" style="2" customWidth="1"/>
    <col min="13090" max="13090" width="4.6640625" style="2" customWidth="1"/>
    <col min="13091" max="13091" width="14.6640625" style="2" customWidth="1"/>
    <col min="13092" max="13092" width="20.6640625" style="2" customWidth="1"/>
    <col min="13093" max="13093" width="16.6640625" style="2" customWidth="1"/>
    <col min="13094" max="13094" width="1.6640625" style="2" customWidth="1"/>
    <col min="13095" max="13335" width="9" style="2"/>
    <col min="13336" max="13337" width="1.6640625" style="2" customWidth="1"/>
    <col min="13338" max="13338" width="4.6640625" style="2" customWidth="1"/>
    <col min="13339" max="13339" width="24.6640625" style="2" customWidth="1"/>
    <col min="13340" max="13340" width="4.6640625" style="2" customWidth="1"/>
    <col min="13341" max="13341" width="14.6640625" style="2" customWidth="1"/>
    <col min="13342" max="13342" width="4.6640625" style="2" customWidth="1"/>
    <col min="13343" max="13343" width="14.6640625" style="2" customWidth="1"/>
    <col min="13344" max="13344" width="4.6640625" style="2" customWidth="1"/>
    <col min="13345" max="13345" width="14.6640625" style="2" customWidth="1"/>
    <col min="13346" max="13346" width="4.6640625" style="2" customWidth="1"/>
    <col min="13347" max="13347" width="14.6640625" style="2" customWidth="1"/>
    <col min="13348" max="13348" width="20.6640625" style="2" customWidth="1"/>
    <col min="13349" max="13349" width="16.6640625" style="2" customWidth="1"/>
    <col min="13350" max="13350" width="1.6640625" style="2" customWidth="1"/>
    <col min="13351" max="13591" width="9" style="2"/>
    <col min="13592" max="13593" width="1.6640625" style="2" customWidth="1"/>
    <col min="13594" max="13594" width="4.6640625" style="2" customWidth="1"/>
    <col min="13595" max="13595" width="24.6640625" style="2" customWidth="1"/>
    <col min="13596" max="13596" width="4.6640625" style="2" customWidth="1"/>
    <col min="13597" max="13597" width="14.6640625" style="2" customWidth="1"/>
    <col min="13598" max="13598" width="4.6640625" style="2" customWidth="1"/>
    <col min="13599" max="13599" width="14.6640625" style="2" customWidth="1"/>
    <col min="13600" max="13600" width="4.6640625" style="2" customWidth="1"/>
    <col min="13601" max="13601" width="14.6640625" style="2" customWidth="1"/>
    <col min="13602" max="13602" width="4.6640625" style="2" customWidth="1"/>
    <col min="13603" max="13603" width="14.6640625" style="2" customWidth="1"/>
    <col min="13604" max="13604" width="20.6640625" style="2" customWidth="1"/>
    <col min="13605" max="13605" width="16.6640625" style="2" customWidth="1"/>
    <col min="13606" max="13606" width="1.6640625" style="2" customWidth="1"/>
    <col min="13607" max="13847" width="9" style="2"/>
    <col min="13848" max="13849" width="1.6640625" style="2" customWidth="1"/>
    <col min="13850" max="13850" width="4.6640625" style="2" customWidth="1"/>
    <col min="13851" max="13851" width="24.6640625" style="2" customWidth="1"/>
    <col min="13852" max="13852" width="4.6640625" style="2" customWidth="1"/>
    <col min="13853" max="13853" width="14.6640625" style="2" customWidth="1"/>
    <col min="13854" max="13854" width="4.6640625" style="2" customWidth="1"/>
    <col min="13855" max="13855" width="14.6640625" style="2" customWidth="1"/>
    <col min="13856" max="13856" width="4.6640625" style="2" customWidth="1"/>
    <col min="13857" max="13857" width="14.6640625" style="2" customWidth="1"/>
    <col min="13858" max="13858" width="4.6640625" style="2" customWidth="1"/>
    <col min="13859" max="13859" width="14.6640625" style="2" customWidth="1"/>
    <col min="13860" max="13860" width="20.6640625" style="2" customWidth="1"/>
    <col min="13861" max="13861" width="16.6640625" style="2" customWidth="1"/>
    <col min="13862" max="13862" width="1.6640625" style="2" customWidth="1"/>
    <col min="13863" max="14103" width="9" style="2"/>
    <col min="14104" max="14105" width="1.6640625" style="2" customWidth="1"/>
    <col min="14106" max="14106" width="4.6640625" style="2" customWidth="1"/>
    <col min="14107" max="14107" width="24.6640625" style="2" customWidth="1"/>
    <col min="14108" max="14108" width="4.6640625" style="2" customWidth="1"/>
    <col min="14109" max="14109" width="14.6640625" style="2" customWidth="1"/>
    <col min="14110" max="14110" width="4.6640625" style="2" customWidth="1"/>
    <col min="14111" max="14111" width="14.6640625" style="2" customWidth="1"/>
    <col min="14112" max="14112" width="4.6640625" style="2" customWidth="1"/>
    <col min="14113" max="14113" width="14.6640625" style="2" customWidth="1"/>
    <col min="14114" max="14114" width="4.6640625" style="2" customWidth="1"/>
    <col min="14115" max="14115" width="14.6640625" style="2" customWidth="1"/>
    <col min="14116" max="14116" width="20.6640625" style="2" customWidth="1"/>
    <col min="14117" max="14117" width="16.6640625" style="2" customWidth="1"/>
    <col min="14118" max="14118" width="1.6640625" style="2" customWidth="1"/>
    <col min="14119" max="14359" width="9" style="2"/>
    <col min="14360" max="14361" width="1.6640625" style="2" customWidth="1"/>
    <col min="14362" max="14362" width="4.6640625" style="2" customWidth="1"/>
    <col min="14363" max="14363" width="24.6640625" style="2" customWidth="1"/>
    <col min="14364" max="14364" width="4.6640625" style="2" customWidth="1"/>
    <col min="14365" max="14365" width="14.6640625" style="2" customWidth="1"/>
    <col min="14366" max="14366" width="4.6640625" style="2" customWidth="1"/>
    <col min="14367" max="14367" width="14.6640625" style="2" customWidth="1"/>
    <col min="14368" max="14368" width="4.6640625" style="2" customWidth="1"/>
    <col min="14369" max="14369" width="14.6640625" style="2" customWidth="1"/>
    <col min="14370" max="14370" width="4.6640625" style="2" customWidth="1"/>
    <col min="14371" max="14371" width="14.6640625" style="2" customWidth="1"/>
    <col min="14372" max="14372" width="20.6640625" style="2" customWidth="1"/>
    <col min="14373" max="14373" width="16.6640625" style="2" customWidth="1"/>
    <col min="14374" max="14374" width="1.6640625" style="2" customWidth="1"/>
    <col min="14375" max="14615" width="9" style="2"/>
    <col min="14616" max="14617" width="1.6640625" style="2" customWidth="1"/>
    <col min="14618" max="14618" width="4.6640625" style="2" customWidth="1"/>
    <col min="14619" max="14619" width="24.6640625" style="2" customWidth="1"/>
    <col min="14620" max="14620" width="4.6640625" style="2" customWidth="1"/>
    <col min="14621" max="14621" width="14.6640625" style="2" customWidth="1"/>
    <col min="14622" max="14622" width="4.6640625" style="2" customWidth="1"/>
    <col min="14623" max="14623" width="14.6640625" style="2" customWidth="1"/>
    <col min="14624" max="14624" width="4.6640625" style="2" customWidth="1"/>
    <col min="14625" max="14625" width="14.6640625" style="2" customWidth="1"/>
    <col min="14626" max="14626" width="4.6640625" style="2" customWidth="1"/>
    <col min="14627" max="14627" width="14.6640625" style="2" customWidth="1"/>
    <col min="14628" max="14628" width="20.6640625" style="2" customWidth="1"/>
    <col min="14629" max="14629" width="16.6640625" style="2" customWidth="1"/>
    <col min="14630" max="14630" width="1.6640625" style="2" customWidth="1"/>
    <col min="14631" max="14871" width="9" style="2"/>
    <col min="14872" max="14873" width="1.6640625" style="2" customWidth="1"/>
    <col min="14874" max="14874" width="4.6640625" style="2" customWidth="1"/>
    <col min="14875" max="14875" width="24.6640625" style="2" customWidth="1"/>
    <col min="14876" max="14876" width="4.6640625" style="2" customWidth="1"/>
    <col min="14877" max="14877" width="14.6640625" style="2" customWidth="1"/>
    <col min="14878" max="14878" width="4.6640625" style="2" customWidth="1"/>
    <col min="14879" max="14879" width="14.6640625" style="2" customWidth="1"/>
    <col min="14880" max="14880" width="4.6640625" style="2" customWidth="1"/>
    <col min="14881" max="14881" width="14.6640625" style="2" customWidth="1"/>
    <col min="14882" max="14882" width="4.6640625" style="2" customWidth="1"/>
    <col min="14883" max="14883" width="14.6640625" style="2" customWidth="1"/>
    <col min="14884" max="14884" width="20.6640625" style="2" customWidth="1"/>
    <col min="14885" max="14885" width="16.6640625" style="2" customWidth="1"/>
    <col min="14886" max="14886" width="1.6640625" style="2" customWidth="1"/>
    <col min="14887" max="15127" width="9" style="2"/>
    <col min="15128" max="15129" width="1.6640625" style="2" customWidth="1"/>
    <col min="15130" max="15130" width="4.6640625" style="2" customWidth="1"/>
    <col min="15131" max="15131" width="24.6640625" style="2" customWidth="1"/>
    <col min="15132" max="15132" width="4.6640625" style="2" customWidth="1"/>
    <col min="15133" max="15133" width="14.6640625" style="2" customWidth="1"/>
    <col min="15134" max="15134" width="4.6640625" style="2" customWidth="1"/>
    <col min="15135" max="15135" width="14.6640625" style="2" customWidth="1"/>
    <col min="15136" max="15136" width="4.6640625" style="2" customWidth="1"/>
    <col min="15137" max="15137" width="14.6640625" style="2" customWidth="1"/>
    <col min="15138" max="15138" width="4.6640625" style="2" customWidth="1"/>
    <col min="15139" max="15139" width="14.6640625" style="2" customWidth="1"/>
    <col min="15140" max="15140" width="20.6640625" style="2" customWidth="1"/>
    <col min="15141" max="15141" width="16.6640625" style="2" customWidth="1"/>
    <col min="15142" max="15142" width="1.6640625" style="2" customWidth="1"/>
    <col min="15143" max="15383" width="9" style="2"/>
    <col min="15384" max="15385" width="1.6640625" style="2" customWidth="1"/>
    <col min="15386" max="15386" width="4.6640625" style="2" customWidth="1"/>
    <col min="15387" max="15387" width="24.6640625" style="2" customWidth="1"/>
    <col min="15388" max="15388" width="4.6640625" style="2" customWidth="1"/>
    <col min="15389" max="15389" width="14.6640625" style="2" customWidth="1"/>
    <col min="15390" max="15390" width="4.6640625" style="2" customWidth="1"/>
    <col min="15391" max="15391" width="14.6640625" style="2" customWidth="1"/>
    <col min="15392" max="15392" width="4.6640625" style="2" customWidth="1"/>
    <col min="15393" max="15393" width="14.6640625" style="2" customWidth="1"/>
    <col min="15394" max="15394" width="4.6640625" style="2" customWidth="1"/>
    <col min="15395" max="15395" width="14.6640625" style="2" customWidth="1"/>
    <col min="15396" max="15396" width="20.6640625" style="2" customWidth="1"/>
    <col min="15397" max="15397" width="16.6640625" style="2" customWidth="1"/>
    <col min="15398" max="15398" width="1.6640625" style="2" customWidth="1"/>
    <col min="15399" max="15639" width="9" style="2"/>
    <col min="15640" max="15641" width="1.6640625" style="2" customWidth="1"/>
    <col min="15642" max="15642" width="4.6640625" style="2" customWidth="1"/>
    <col min="15643" max="15643" width="24.6640625" style="2" customWidth="1"/>
    <col min="15644" max="15644" width="4.6640625" style="2" customWidth="1"/>
    <col min="15645" max="15645" width="14.6640625" style="2" customWidth="1"/>
    <col min="15646" max="15646" width="4.6640625" style="2" customWidth="1"/>
    <col min="15647" max="15647" width="14.6640625" style="2" customWidth="1"/>
    <col min="15648" max="15648" width="4.6640625" style="2" customWidth="1"/>
    <col min="15649" max="15649" width="14.6640625" style="2" customWidth="1"/>
    <col min="15650" max="15650" width="4.6640625" style="2" customWidth="1"/>
    <col min="15651" max="15651" width="14.6640625" style="2" customWidth="1"/>
    <col min="15652" max="15652" width="20.6640625" style="2" customWidth="1"/>
    <col min="15653" max="15653" width="16.6640625" style="2" customWidth="1"/>
    <col min="15654" max="15654" width="1.6640625" style="2" customWidth="1"/>
    <col min="15655" max="15895" width="9" style="2"/>
    <col min="15896" max="15897" width="1.6640625" style="2" customWidth="1"/>
    <col min="15898" max="15898" width="4.6640625" style="2" customWidth="1"/>
    <col min="15899" max="15899" width="24.6640625" style="2" customWidth="1"/>
    <col min="15900" max="15900" width="4.6640625" style="2" customWidth="1"/>
    <col min="15901" max="15901" width="14.6640625" style="2" customWidth="1"/>
    <col min="15902" max="15902" width="4.6640625" style="2" customWidth="1"/>
    <col min="15903" max="15903" width="14.6640625" style="2" customWidth="1"/>
    <col min="15904" max="15904" width="4.6640625" style="2" customWidth="1"/>
    <col min="15905" max="15905" width="14.6640625" style="2" customWidth="1"/>
    <col min="15906" max="15906" width="4.6640625" style="2" customWidth="1"/>
    <col min="15907" max="15907" width="14.6640625" style="2" customWidth="1"/>
    <col min="15908" max="15908" width="20.6640625" style="2" customWidth="1"/>
    <col min="15909" max="15909" width="16.6640625" style="2" customWidth="1"/>
    <col min="15910" max="15910" width="1.6640625" style="2" customWidth="1"/>
    <col min="15911" max="16151" width="9" style="2"/>
    <col min="16152" max="16153" width="1.6640625" style="2" customWidth="1"/>
    <col min="16154" max="16154" width="4.6640625" style="2" customWidth="1"/>
    <col min="16155" max="16155" width="24.6640625" style="2" customWidth="1"/>
    <col min="16156" max="16156" width="4.6640625" style="2" customWidth="1"/>
    <col min="16157" max="16157" width="14.6640625" style="2" customWidth="1"/>
    <col min="16158" max="16158" width="4.6640625" style="2" customWidth="1"/>
    <col min="16159" max="16159" width="14.6640625" style="2" customWidth="1"/>
    <col min="16160" max="16160" width="4.6640625" style="2" customWidth="1"/>
    <col min="16161" max="16161" width="14.6640625" style="2" customWidth="1"/>
    <col min="16162" max="16162" width="4.6640625" style="2" customWidth="1"/>
    <col min="16163" max="16163" width="14.6640625" style="2" customWidth="1"/>
    <col min="16164" max="16164" width="20.6640625" style="2" customWidth="1"/>
    <col min="16165" max="16165" width="16.6640625" style="2" customWidth="1"/>
    <col min="16166" max="16166" width="1.6640625" style="2" customWidth="1"/>
    <col min="16167" max="16384" width="9" style="2"/>
  </cols>
  <sheetData>
    <row r="1" spans="3:39" ht="20.100000000000001" customHeight="1" x14ac:dyDescent="0.2">
      <c r="C1" s="2" t="s">
        <v>270</v>
      </c>
      <c r="AI1" s="3"/>
      <c r="AJ1" s="3"/>
      <c r="AK1" s="1" t="s">
        <v>5</v>
      </c>
    </row>
    <row r="2" spans="3:39" ht="20.100000000000001" customHeight="1" x14ac:dyDescent="0.2">
      <c r="C2" s="136" t="s">
        <v>17</v>
      </c>
      <c r="D2" s="136"/>
      <c r="E2" s="137" t="str">
        <f>C3&amp;". "&amp;D3</f>
        <v>9. CATC</v>
      </c>
      <c r="F2" s="138"/>
      <c r="G2" s="138"/>
      <c r="H2" s="138"/>
      <c r="I2" s="138"/>
      <c r="J2" s="139"/>
      <c r="K2" s="137" t="str">
        <f>C8&amp;". "&amp;D8</f>
        <v>10. ＱＵＡＴＴＲＯ</v>
      </c>
      <c r="L2" s="138"/>
      <c r="M2" s="138"/>
      <c r="N2" s="138"/>
      <c r="O2" s="138"/>
      <c r="P2" s="139"/>
      <c r="Q2" s="137" t="str">
        <f>C13&amp;". "&amp;D13</f>
        <v>11. Ｔ．Ｔ会</v>
      </c>
      <c r="R2" s="138"/>
      <c r="S2" s="138"/>
      <c r="T2" s="138"/>
      <c r="U2" s="138"/>
      <c r="V2" s="139"/>
      <c r="W2" s="137" t="str">
        <f>C18&amp;". "&amp;D18</f>
        <v>12. ミラクル</v>
      </c>
      <c r="X2" s="138"/>
      <c r="Y2" s="138"/>
      <c r="Z2" s="138"/>
      <c r="AA2" s="138"/>
      <c r="AB2" s="139"/>
      <c r="AC2" s="137" t="str">
        <f>C23&amp;". "&amp;D23</f>
        <v>13. フリーハーツ</v>
      </c>
      <c r="AD2" s="138"/>
      <c r="AE2" s="138"/>
      <c r="AF2" s="138"/>
      <c r="AG2" s="138"/>
      <c r="AH2" s="139"/>
      <c r="AI2" s="140" t="s">
        <v>15</v>
      </c>
      <c r="AJ2" s="141"/>
      <c r="AK2" s="65" t="s">
        <v>0</v>
      </c>
    </row>
    <row r="3" spans="3:39" ht="20.100000000000001" customHeight="1" x14ac:dyDescent="0.2">
      <c r="C3" s="115">
        <v>9</v>
      </c>
      <c r="D3" s="118" t="str">
        <f>選手名簿!K3</f>
        <v>CATC</v>
      </c>
      <c r="E3" s="121"/>
      <c r="F3" s="122"/>
      <c r="G3" s="122"/>
      <c r="H3" s="122"/>
      <c r="I3" s="122"/>
      <c r="J3" s="123"/>
      <c r="K3" s="7" t="str">
        <f>IF(M3&gt;O3,"○",IF(M3&lt;O3,"×"," "))</f>
        <v>○</v>
      </c>
      <c r="L3" s="16"/>
      <c r="M3" s="31">
        <f>COUNTIF(L4:L6,"○")</f>
        <v>2</v>
      </c>
      <c r="N3" s="32" t="s">
        <v>1</v>
      </c>
      <c r="O3" s="31">
        <f>COUNTIF(P4:P6,"○")</f>
        <v>1</v>
      </c>
      <c r="P3" s="33"/>
      <c r="Q3" s="7" t="str">
        <f>IF(S3&gt;U3,"○",IF(S3&lt;U3,"×"," "))</f>
        <v>○</v>
      </c>
      <c r="R3" s="16"/>
      <c r="S3" s="31">
        <f>COUNTIF(R4:R6,"○")</f>
        <v>3</v>
      </c>
      <c r="T3" s="32" t="s">
        <v>1</v>
      </c>
      <c r="U3" s="31">
        <f>COUNTIF(V4:V6,"○")</f>
        <v>0</v>
      </c>
      <c r="V3" s="33"/>
      <c r="W3" s="7" t="str">
        <f>IF(Y3&gt;AA3,"○",IF(Y3&lt;AA3,"×"," "))</f>
        <v>×</v>
      </c>
      <c r="X3" s="16"/>
      <c r="Y3" s="31">
        <f>COUNTIF(X4:X6,"○")</f>
        <v>0</v>
      </c>
      <c r="Z3" s="32" t="s">
        <v>1</v>
      </c>
      <c r="AA3" s="31">
        <f>COUNTIF(AB4:AB6,"○")</f>
        <v>3</v>
      </c>
      <c r="AB3" s="33"/>
      <c r="AC3" s="7" t="str">
        <f>IF(AE3&gt;AG3,"○",IF(AE3&lt;AG3,"×"," "))</f>
        <v>○</v>
      </c>
      <c r="AD3" s="16"/>
      <c r="AE3" s="31">
        <f>COUNTIF(AD4:AD6,"○")</f>
        <v>2</v>
      </c>
      <c r="AF3" s="32" t="s">
        <v>1</v>
      </c>
      <c r="AG3" s="31">
        <f>COUNTIF(AH4:AH6,"○")</f>
        <v>1</v>
      </c>
      <c r="AH3" s="33"/>
      <c r="AI3" s="49"/>
      <c r="AJ3" s="57"/>
      <c r="AK3" s="130">
        <v>2</v>
      </c>
    </row>
    <row r="4" spans="3:39" ht="20.100000000000001" customHeight="1" x14ac:dyDescent="0.2">
      <c r="C4" s="116"/>
      <c r="D4" s="119"/>
      <c r="E4" s="124"/>
      <c r="F4" s="125"/>
      <c r="G4" s="125"/>
      <c r="H4" s="125"/>
      <c r="I4" s="125"/>
      <c r="J4" s="126"/>
      <c r="K4" s="8" t="s">
        <v>11</v>
      </c>
      <c r="L4" s="36" t="str">
        <f>IF(M4&gt;O4,"○",IF(M4&lt;O4,"×"," "))</f>
        <v>×</v>
      </c>
      <c r="M4" s="19">
        <v>4</v>
      </c>
      <c r="N4" s="20" t="s">
        <v>1</v>
      </c>
      <c r="O4" s="21">
        <v>6</v>
      </c>
      <c r="P4" s="22" t="str">
        <f>IF(M4&lt;O4,"○",IF(M4&gt;O4,"×"," "))</f>
        <v>○</v>
      </c>
      <c r="Q4" s="59" t="s">
        <v>11</v>
      </c>
      <c r="R4" s="60" t="str">
        <f>IF(S4&gt;U4,"○",IF(S4&lt;U4,"×"," "))</f>
        <v>○</v>
      </c>
      <c r="S4" s="19">
        <v>6</v>
      </c>
      <c r="T4" s="20" t="s">
        <v>1</v>
      </c>
      <c r="U4" s="21">
        <v>0</v>
      </c>
      <c r="V4" s="22" t="str">
        <f>IF(S4&lt;U4,"○",IF(S4&gt;U4,"×"," "))</f>
        <v>×</v>
      </c>
      <c r="W4" s="59" t="s">
        <v>11</v>
      </c>
      <c r="X4" s="60" t="str">
        <f>IF(Y4&gt;AA4,"○",IF(Y4&lt;AA4,"×"," "))</f>
        <v>×</v>
      </c>
      <c r="Y4" s="19">
        <v>2</v>
      </c>
      <c r="Z4" s="20" t="s">
        <v>1</v>
      </c>
      <c r="AA4" s="21">
        <v>6</v>
      </c>
      <c r="AB4" s="22" t="str">
        <f>IF(Y4&lt;AA4,"○",IF(Y4&gt;AA4,"×"," "))</f>
        <v>○</v>
      </c>
      <c r="AC4" s="59" t="s">
        <v>11</v>
      </c>
      <c r="AD4" s="60" t="str">
        <f>IF(AE4&gt;AG4,"○",IF(AE4&lt;AG4,"×"," "))</f>
        <v>○</v>
      </c>
      <c r="AE4" s="19">
        <v>6</v>
      </c>
      <c r="AF4" s="20" t="s">
        <v>1</v>
      </c>
      <c r="AG4" s="21">
        <v>2</v>
      </c>
      <c r="AH4" s="22" t="str">
        <f>IF(AE4&lt;AG4,"○",IF(AE4&gt;AG4,"×"," "))</f>
        <v>×</v>
      </c>
      <c r="AI4" s="34" t="s">
        <v>6</v>
      </c>
      <c r="AJ4" s="51" t="str">
        <f>COUNTIF($E3:$AH3,"○")&amp;"勝 "&amp;COUNTIF($E3:$AH3,"×")&amp;"敗"</f>
        <v>3勝 1敗</v>
      </c>
      <c r="AK4" s="131"/>
    </row>
    <row r="5" spans="3:39" ht="20.100000000000001" customHeight="1" x14ac:dyDescent="0.2">
      <c r="C5" s="116"/>
      <c r="D5" s="119"/>
      <c r="E5" s="124"/>
      <c r="F5" s="125"/>
      <c r="G5" s="125"/>
      <c r="H5" s="125"/>
      <c r="I5" s="125"/>
      <c r="J5" s="126"/>
      <c r="K5" s="9" t="s">
        <v>12</v>
      </c>
      <c r="L5" s="37" t="str">
        <f>IF(M5&gt;O5,"○",IF(M5&lt;O5,"×"," "))</f>
        <v>○</v>
      </c>
      <c r="M5" s="6">
        <v>6</v>
      </c>
      <c r="N5" s="4" t="s">
        <v>1</v>
      </c>
      <c r="O5" s="17">
        <v>3</v>
      </c>
      <c r="P5" s="23" t="str">
        <f>IF(M5&lt;O5,"○",IF(M5&gt;O5,"×"," "))</f>
        <v>×</v>
      </c>
      <c r="Q5" s="61" t="s">
        <v>12</v>
      </c>
      <c r="R5" s="62" t="str">
        <f>IF(S5&gt;U5,"○",IF(S5&lt;U5,"×"," "))</f>
        <v>○</v>
      </c>
      <c r="S5" s="6">
        <v>6</v>
      </c>
      <c r="T5" s="4" t="s">
        <v>1</v>
      </c>
      <c r="U5" s="17">
        <v>1</v>
      </c>
      <c r="V5" s="23" t="str">
        <f>IF(S5&lt;U5,"○",IF(S5&gt;U5,"×"," "))</f>
        <v>×</v>
      </c>
      <c r="W5" s="61" t="s">
        <v>12</v>
      </c>
      <c r="X5" s="62" t="str">
        <f>IF(Y5&gt;AA5,"○",IF(Y5&lt;AA5,"×"," "))</f>
        <v>×</v>
      </c>
      <c r="Y5" s="6">
        <v>3</v>
      </c>
      <c r="Z5" s="4" t="s">
        <v>1</v>
      </c>
      <c r="AA5" s="17">
        <v>6</v>
      </c>
      <c r="AB5" s="23" t="str">
        <f>IF(Y5&lt;AA5,"○",IF(Y5&gt;AA5,"×"," "))</f>
        <v>○</v>
      </c>
      <c r="AC5" s="61" t="s">
        <v>12</v>
      </c>
      <c r="AD5" s="62" t="str">
        <f>IF(AE5&gt;AG5,"○",IF(AE5&lt;AG5,"×"," "))</f>
        <v>×</v>
      </c>
      <c r="AE5" s="6">
        <v>3</v>
      </c>
      <c r="AF5" s="4" t="s">
        <v>1</v>
      </c>
      <c r="AG5" s="17">
        <v>6</v>
      </c>
      <c r="AH5" s="23" t="str">
        <f>IF(AE5&lt;AG5,"○",IF(AE5&gt;AG5,"×"," "))</f>
        <v>○</v>
      </c>
      <c r="AI5" s="35" t="s">
        <v>14</v>
      </c>
      <c r="AJ5" s="52" t="str">
        <f>SUM($G3,$M3,$S3,$Y3,$AE3)&amp;"試合"</f>
        <v>7試合</v>
      </c>
      <c r="AK5" s="131"/>
      <c r="AM5" s="50"/>
    </row>
    <row r="6" spans="3:39" ht="20.100000000000001" customHeight="1" x14ac:dyDescent="0.2">
      <c r="C6" s="116"/>
      <c r="D6" s="119"/>
      <c r="E6" s="124"/>
      <c r="F6" s="125"/>
      <c r="G6" s="125"/>
      <c r="H6" s="125"/>
      <c r="I6" s="125"/>
      <c r="J6" s="126"/>
      <c r="K6" s="13" t="s">
        <v>13</v>
      </c>
      <c r="L6" s="38" t="str">
        <f>IF(M6&gt;O6,"○",IF(M6&lt;O6,"×"," "))</f>
        <v>○</v>
      </c>
      <c r="M6" s="14">
        <v>6</v>
      </c>
      <c r="N6" s="15" t="s">
        <v>1</v>
      </c>
      <c r="O6" s="18">
        <v>3</v>
      </c>
      <c r="P6" s="24" t="str">
        <f>IF(M6&lt;O6,"○",IF(M6&gt;O6,"×"," "))</f>
        <v>×</v>
      </c>
      <c r="Q6" s="63" t="s">
        <v>13</v>
      </c>
      <c r="R6" s="64" t="str">
        <f>IF(S6&gt;U6,"○",IF(S6&lt;U6,"×"," "))</f>
        <v>○</v>
      </c>
      <c r="S6" s="14">
        <v>6</v>
      </c>
      <c r="T6" s="15" t="s">
        <v>1</v>
      </c>
      <c r="U6" s="18">
        <v>0</v>
      </c>
      <c r="V6" s="24" t="str">
        <f>IF(S6&lt;U6,"○",IF(S6&gt;U6,"×"," "))</f>
        <v>×</v>
      </c>
      <c r="W6" s="63" t="s">
        <v>13</v>
      </c>
      <c r="X6" s="64" t="str">
        <f>IF(Y6&gt;AA6,"○",IF(Y6&lt;AA6,"×"," "))</f>
        <v>×</v>
      </c>
      <c r="Y6" s="14">
        <v>4</v>
      </c>
      <c r="Z6" s="15" t="s">
        <v>1</v>
      </c>
      <c r="AA6" s="18">
        <v>6</v>
      </c>
      <c r="AB6" s="24" t="str">
        <f>IF(Y6&lt;AA6,"○",IF(Y6&gt;AA6,"×"," "))</f>
        <v>○</v>
      </c>
      <c r="AC6" s="63" t="s">
        <v>13</v>
      </c>
      <c r="AD6" s="64" t="str">
        <f>IF(AE6&gt;AG6,"○",IF(AE6&lt;AG6,"×"," "))</f>
        <v>○</v>
      </c>
      <c r="AE6" s="14">
        <v>6</v>
      </c>
      <c r="AF6" s="15" t="s">
        <v>1</v>
      </c>
      <c r="AG6" s="18">
        <v>0</v>
      </c>
      <c r="AH6" s="24" t="str">
        <f>IF(AE6&lt;AG6,"○",IF(AE6&gt;AG6,"×"," "))</f>
        <v>×</v>
      </c>
      <c r="AI6" s="25" t="s">
        <v>7</v>
      </c>
      <c r="AJ6" s="53">
        <f>AI7/AJ7*100</f>
        <v>59.793814432989691</v>
      </c>
      <c r="AK6" s="131"/>
      <c r="AM6" s="50"/>
    </row>
    <row r="7" spans="3:39" ht="20.100000000000001" customHeight="1" x14ac:dyDescent="0.2">
      <c r="C7" s="117"/>
      <c r="D7" s="120"/>
      <c r="E7" s="127"/>
      <c r="F7" s="128"/>
      <c r="G7" s="128"/>
      <c r="H7" s="128"/>
      <c r="I7" s="128"/>
      <c r="J7" s="129"/>
      <c r="K7" s="10" t="s">
        <v>4</v>
      </c>
      <c r="L7" s="12"/>
      <c r="M7" s="28">
        <f>SUM(M4:M6)</f>
        <v>16</v>
      </c>
      <c r="N7" s="29" t="s">
        <v>1</v>
      </c>
      <c r="O7" s="11">
        <f>SUM(O4:O6)</f>
        <v>12</v>
      </c>
      <c r="P7" s="30"/>
      <c r="Q7" s="10" t="s">
        <v>4</v>
      </c>
      <c r="R7" s="12"/>
      <c r="S7" s="28">
        <f>SUM(S4:S6)</f>
        <v>18</v>
      </c>
      <c r="T7" s="29" t="s">
        <v>1</v>
      </c>
      <c r="U7" s="11">
        <f>SUM(U4:U6)</f>
        <v>1</v>
      </c>
      <c r="V7" s="30"/>
      <c r="W7" s="10" t="s">
        <v>4</v>
      </c>
      <c r="X7" s="12"/>
      <c r="Y7" s="28">
        <f>SUM(Y4:Y6)</f>
        <v>9</v>
      </c>
      <c r="Z7" s="29" t="s">
        <v>1</v>
      </c>
      <c r="AA7" s="11">
        <f>SUM(AA4:AA6)</f>
        <v>18</v>
      </c>
      <c r="AB7" s="30"/>
      <c r="AC7" s="10" t="s">
        <v>4</v>
      </c>
      <c r="AD7" s="12"/>
      <c r="AE7" s="28">
        <f>SUM(AE4:AE6)</f>
        <v>15</v>
      </c>
      <c r="AF7" s="29" t="s">
        <v>1</v>
      </c>
      <c r="AG7" s="11">
        <f>SUM(AG4:AG6)</f>
        <v>8</v>
      </c>
      <c r="AH7" s="30"/>
      <c r="AI7" s="97">
        <f>SUM(G7,M7,S7,Y7,AE7)</f>
        <v>58</v>
      </c>
      <c r="AJ7" s="98">
        <f>SUM(G7,I7,M7,O7,S7,U7,Y7,AA7,AE7,AG7)</f>
        <v>97</v>
      </c>
      <c r="AK7" s="131"/>
      <c r="AM7" s="50"/>
    </row>
    <row r="8" spans="3:39" ht="20.100000000000001" customHeight="1" x14ac:dyDescent="0.2">
      <c r="C8" s="115">
        <f>C3+1</f>
        <v>10</v>
      </c>
      <c r="D8" s="118" t="str">
        <f>選手名簿!L3</f>
        <v>ＱＵＡＴＴＲＯ</v>
      </c>
      <c r="E8" s="7" t="str">
        <f>IF(G8&gt;I8,"○",IF(G8&lt;I8,"×"," "))</f>
        <v>×</v>
      </c>
      <c r="F8" s="16"/>
      <c r="G8" s="31">
        <f>COUNTIF(F9:F11,"○")</f>
        <v>1</v>
      </c>
      <c r="H8" s="32" t="s">
        <v>1</v>
      </c>
      <c r="I8" s="31">
        <f>COUNTIF(J9:J11,"○")</f>
        <v>2</v>
      </c>
      <c r="J8" s="33"/>
      <c r="K8" s="121"/>
      <c r="L8" s="122"/>
      <c r="M8" s="122"/>
      <c r="N8" s="122"/>
      <c r="O8" s="122"/>
      <c r="P8" s="123"/>
      <c r="Q8" s="7" t="str">
        <f>IF(S8&gt;U8,"○",IF(S8&lt;U8,"×"," "))</f>
        <v>○</v>
      </c>
      <c r="R8" s="16"/>
      <c r="S8" s="31">
        <f>COUNTIF(R9:R11,"○")</f>
        <v>3</v>
      </c>
      <c r="T8" s="32" t="s">
        <v>1</v>
      </c>
      <c r="U8" s="31">
        <f>COUNTIF(V9:V11,"○")</f>
        <v>0</v>
      </c>
      <c r="V8" s="33"/>
      <c r="W8" s="7" t="str">
        <f>IF(Y8&gt;AA8,"○",IF(Y8&lt;AA8,"×"," "))</f>
        <v>×</v>
      </c>
      <c r="X8" s="16"/>
      <c r="Y8" s="31">
        <f>COUNTIF(X9:X11,"○")</f>
        <v>0</v>
      </c>
      <c r="Z8" s="32" t="s">
        <v>1</v>
      </c>
      <c r="AA8" s="31">
        <f>COUNTIF(AB9:AB11,"○")</f>
        <v>3</v>
      </c>
      <c r="AB8" s="33"/>
      <c r="AC8" s="7" t="str">
        <f>IF(AE8&gt;AG8,"○",IF(AE8&lt;AG8,"×"," "))</f>
        <v>○</v>
      </c>
      <c r="AD8" s="16"/>
      <c r="AE8" s="31">
        <f>COUNTIF(AD9:AD11,"○")</f>
        <v>3</v>
      </c>
      <c r="AF8" s="32" t="s">
        <v>1</v>
      </c>
      <c r="AG8" s="31">
        <f>COUNTIF(AH9:AH11,"○")</f>
        <v>0</v>
      </c>
      <c r="AH8" s="33"/>
      <c r="AI8" s="49"/>
      <c r="AJ8" s="57"/>
      <c r="AK8" s="130">
        <v>3</v>
      </c>
      <c r="AM8" s="50"/>
    </row>
    <row r="9" spans="3:39" ht="20.100000000000001" customHeight="1" x14ac:dyDescent="0.2">
      <c r="C9" s="116"/>
      <c r="D9" s="119"/>
      <c r="E9" s="8" t="s">
        <v>11</v>
      </c>
      <c r="F9" s="36" t="str">
        <f>IF(G9&gt;I9,"○",IF(G9&lt;I9,"×"," "))</f>
        <v>○</v>
      </c>
      <c r="G9" s="19">
        <f>O4</f>
        <v>6</v>
      </c>
      <c r="H9" s="20" t="s">
        <v>1</v>
      </c>
      <c r="I9" s="21">
        <f>M4</f>
        <v>4</v>
      </c>
      <c r="J9" s="22" t="str">
        <f>IF(G9&lt;I9,"○",IF(G9&gt;I9,"×"," "))</f>
        <v>×</v>
      </c>
      <c r="K9" s="124"/>
      <c r="L9" s="125"/>
      <c r="M9" s="125"/>
      <c r="N9" s="125"/>
      <c r="O9" s="125"/>
      <c r="P9" s="126"/>
      <c r="Q9" s="8" t="s">
        <v>11</v>
      </c>
      <c r="R9" s="36" t="str">
        <f>IF(S9&gt;U9,"○",IF(S9&lt;U9,"×"," "))</f>
        <v>○</v>
      </c>
      <c r="S9" s="19">
        <v>6</v>
      </c>
      <c r="T9" s="20" t="s">
        <v>1</v>
      </c>
      <c r="U9" s="21">
        <v>0</v>
      </c>
      <c r="V9" s="22" t="str">
        <f>IF(S9&lt;U9,"○",IF(S9&gt;U9,"×"," "))</f>
        <v>×</v>
      </c>
      <c r="W9" s="59" t="s">
        <v>11</v>
      </c>
      <c r="X9" s="60" t="str">
        <f>IF(Y9&gt;AA9,"○",IF(Y9&lt;AA9,"×"," "))</f>
        <v>×</v>
      </c>
      <c r="Y9" s="19">
        <v>3</v>
      </c>
      <c r="Z9" s="20" t="s">
        <v>1</v>
      </c>
      <c r="AA9" s="21">
        <v>6</v>
      </c>
      <c r="AB9" s="22" t="str">
        <f>IF(Y9&lt;AA9,"○",IF(Y9&gt;AA9,"×"," "))</f>
        <v>○</v>
      </c>
      <c r="AC9" s="59" t="s">
        <v>11</v>
      </c>
      <c r="AD9" s="60" t="str">
        <f>IF(AE9&gt;AG9,"○",IF(AE9&lt;AG9,"×"," "))</f>
        <v>○</v>
      </c>
      <c r="AE9" s="19">
        <v>6</v>
      </c>
      <c r="AF9" s="20" t="s">
        <v>1</v>
      </c>
      <c r="AG9" s="21">
        <v>4</v>
      </c>
      <c r="AH9" s="22" t="str">
        <f>IF(AE9&lt;AG9,"○",IF(AE9&gt;AG9,"×"," "))</f>
        <v>×</v>
      </c>
      <c r="AI9" s="34" t="s">
        <v>6</v>
      </c>
      <c r="AJ9" s="51" t="str">
        <f>COUNTIF($E8:$AH8,"○")&amp;"勝 "&amp;COUNTIF($E8:$AH8,"×")&amp;"敗"</f>
        <v>2勝 2敗</v>
      </c>
      <c r="AK9" s="131"/>
      <c r="AM9" s="50"/>
    </row>
    <row r="10" spans="3:39" ht="20.100000000000001" customHeight="1" x14ac:dyDescent="0.2">
      <c r="C10" s="116"/>
      <c r="D10" s="119"/>
      <c r="E10" s="9" t="s">
        <v>12</v>
      </c>
      <c r="F10" s="37" t="str">
        <f>IF(G10&gt;I10,"○",IF(G10&lt;I10,"×"," "))</f>
        <v>×</v>
      </c>
      <c r="G10" s="6">
        <f>O5</f>
        <v>3</v>
      </c>
      <c r="H10" s="4" t="s">
        <v>1</v>
      </c>
      <c r="I10" s="17">
        <f>M5</f>
        <v>6</v>
      </c>
      <c r="J10" s="23" t="str">
        <f>IF(G10&lt;I10,"○",IF(G10&gt;I10,"×"," "))</f>
        <v>○</v>
      </c>
      <c r="K10" s="124"/>
      <c r="L10" s="125"/>
      <c r="M10" s="125"/>
      <c r="N10" s="125"/>
      <c r="O10" s="125"/>
      <c r="P10" s="126"/>
      <c r="Q10" s="9" t="s">
        <v>12</v>
      </c>
      <c r="R10" s="37" t="str">
        <f>IF(S10&gt;U10,"○",IF(S10&lt;U10,"×"," "))</f>
        <v>○</v>
      </c>
      <c r="S10" s="6">
        <v>6</v>
      </c>
      <c r="T10" s="4" t="s">
        <v>1</v>
      </c>
      <c r="U10" s="17">
        <v>5</v>
      </c>
      <c r="V10" s="23" t="str">
        <f>IF(S10&lt;U10,"○",IF(S10&gt;U10,"×"," "))</f>
        <v>×</v>
      </c>
      <c r="W10" s="61" t="s">
        <v>12</v>
      </c>
      <c r="X10" s="62" t="str">
        <f>IF(Y10&gt;AA10,"○",IF(Y10&lt;AA10,"×"," "))</f>
        <v>×</v>
      </c>
      <c r="Y10" s="6">
        <v>2</v>
      </c>
      <c r="Z10" s="4" t="s">
        <v>1</v>
      </c>
      <c r="AA10" s="17">
        <v>6</v>
      </c>
      <c r="AB10" s="23" t="str">
        <f>IF(Y10&lt;AA10,"○",IF(Y10&gt;AA10,"×"," "))</f>
        <v>○</v>
      </c>
      <c r="AC10" s="61" t="s">
        <v>12</v>
      </c>
      <c r="AD10" s="62" t="str">
        <f>IF(AE10&gt;AG10,"○",IF(AE10&lt;AG10,"×"," "))</f>
        <v>○</v>
      </c>
      <c r="AE10" s="6">
        <v>6</v>
      </c>
      <c r="AF10" s="4" t="s">
        <v>1</v>
      </c>
      <c r="AG10" s="17">
        <v>3</v>
      </c>
      <c r="AH10" s="23" t="str">
        <f>IF(AE10&lt;AG10,"○",IF(AE10&gt;AG10,"×"," "))</f>
        <v>×</v>
      </c>
      <c r="AI10" s="35" t="s">
        <v>14</v>
      </c>
      <c r="AJ10" s="52" t="str">
        <f>SUM($G8,$M8,$S8,$Y8,$AE8)&amp;"試合"</f>
        <v>7試合</v>
      </c>
      <c r="AK10" s="131"/>
      <c r="AM10" s="5"/>
    </row>
    <row r="11" spans="3:39" ht="20.100000000000001" customHeight="1" x14ac:dyDescent="0.2">
      <c r="C11" s="116"/>
      <c r="D11" s="119"/>
      <c r="E11" s="13" t="s">
        <v>13</v>
      </c>
      <c r="F11" s="38" t="str">
        <f>IF(G11&gt;I11,"○",IF(G11&lt;I11,"×"," "))</f>
        <v>×</v>
      </c>
      <c r="G11" s="14">
        <f>O6</f>
        <v>3</v>
      </c>
      <c r="H11" s="15" t="s">
        <v>1</v>
      </c>
      <c r="I11" s="18">
        <f>M6</f>
        <v>6</v>
      </c>
      <c r="J11" s="24" t="str">
        <f>IF(G11&lt;I11,"○",IF(G11&gt;I11,"×"," "))</f>
        <v>○</v>
      </c>
      <c r="K11" s="124"/>
      <c r="L11" s="125"/>
      <c r="M11" s="125"/>
      <c r="N11" s="125"/>
      <c r="O11" s="125"/>
      <c r="P11" s="126"/>
      <c r="Q11" s="13" t="s">
        <v>13</v>
      </c>
      <c r="R11" s="38" t="str">
        <f>IF(S11&gt;U11,"○",IF(S11&lt;U11,"×"," "))</f>
        <v>○</v>
      </c>
      <c r="S11" s="14">
        <v>6</v>
      </c>
      <c r="T11" s="15" t="s">
        <v>1</v>
      </c>
      <c r="U11" s="18">
        <v>2</v>
      </c>
      <c r="V11" s="24" t="str">
        <f>IF(S11&lt;U11,"○",IF(S11&gt;U11,"×"," "))</f>
        <v>×</v>
      </c>
      <c r="W11" s="63" t="s">
        <v>13</v>
      </c>
      <c r="X11" s="64" t="str">
        <f>IF(Y11&gt;AA11,"○",IF(Y11&lt;AA11,"×"," "))</f>
        <v>×</v>
      </c>
      <c r="Y11" s="14">
        <v>3</v>
      </c>
      <c r="Z11" s="15" t="s">
        <v>1</v>
      </c>
      <c r="AA11" s="18">
        <v>6</v>
      </c>
      <c r="AB11" s="24" t="str">
        <f>IF(Y11&lt;AA11,"○",IF(Y11&gt;AA11,"×"," "))</f>
        <v>○</v>
      </c>
      <c r="AC11" s="63" t="s">
        <v>13</v>
      </c>
      <c r="AD11" s="64" t="str">
        <f>IF(AE11&gt;AG11,"○",IF(AE11&lt;AG11,"×"," "))</f>
        <v>○</v>
      </c>
      <c r="AE11" s="14">
        <v>6</v>
      </c>
      <c r="AF11" s="15" t="s">
        <v>1</v>
      </c>
      <c r="AG11" s="18">
        <v>2</v>
      </c>
      <c r="AH11" s="24" t="str">
        <f>IF(AE11&lt;AG11,"○",IF(AE11&gt;AG11,"×"," "))</f>
        <v>×</v>
      </c>
      <c r="AI11" s="99" t="s">
        <v>7</v>
      </c>
      <c r="AJ11" s="100">
        <f>AI12/AJ12*100</f>
        <v>52.830188679245282</v>
      </c>
      <c r="AK11" s="131"/>
      <c r="AM11" s="5"/>
    </row>
    <row r="12" spans="3:39" ht="20.100000000000001" customHeight="1" x14ac:dyDescent="0.2">
      <c r="C12" s="117"/>
      <c r="D12" s="120"/>
      <c r="E12" s="10" t="s">
        <v>4</v>
      </c>
      <c r="F12" s="12"/>
      <c r="G12" s="28">
        <f>SUM(G9:G11)</f>
        <v>12</v>
      </c>
      <c r="H12" s="29" t="s">
        <v>1</v>
      </c>
      <c r="I12" s="11">
        <f>SUM(I9:I11)</f>
        <v>16</v>
      </c>
      <c r="J12" s="30"/>
      <c r="K12" s="127"/>
      <c r="L12" s="128"/>
      <c r="M12" s="128"/>
      <c r="N12" s="128"/>
      <c r="O12" s="128"/>
      <c r="P12" s="129"/>
      <c r="Q12" s="10" t="s">
        <v>4</v>
      </c>
      <c r="R12" s="12"/>
      <c r="S12" s="28">
        <f>SUM(S9:S11)</f>
        <v>18</v>
      </c>
      <c r="T12" s="29" t="s">
        <v>1</v>
      </c>
      <c r="U12" s="11">
        <f>SUM(U9:U11)</f>
        <v>7</v>
      </c>
      <c r="V12" s="30"/>
      <c r="W12" s="10" t="s">
        <v>4</v>
      </c>
      <c r="X12" s="12"/>
      <c r="Y12" s="28">
        <f>SUM(Y9:Y11)</f>
        <v>8</v>
      </c>
      <c r="Z12" s="29" t="s">
        <v>1</v>
      </c>
      <c r="AA12" s="11">
        <f>SUM(AA9:AA11)</f>
        <v>18</v>
      </c>
      <c r="AB12" s="30"/>
      <c r="AC12" s="10" t="s">
        <v>4</v>
      </c>
      <c r="AD12" s="12"/>
      <c r="AE12" s="28">
        <f>SUM(AE9:AE11)</f>
        <v>18</v>
      </c>
      <c r="AF12" s="29" t="s">
        <v>1</v>
      </c>
      <c r="AG12" s="11">
        <f>SUM(AG9:AG11)</f>
        <v>9</v>
      </c>
      <c r="AH12" s="30"/>
      <c r="AI12" s="26">
        <f>SUM(G12,M12,S12,Y12,AE12)</f>
        <v>56</v>
      </c>
      <c r="AJ12" s="54">
        <f>SUM(G12,I12,M12,O12,S12,U12,Y12,AA12,AE12,AG12)</f>
        <v>106</v>
      </c>
      <c r="AK12" s="131"/>
    </row>
    <row r="13" spans="3:39" ht="20.100000000000001" customHeight="1" x14ac:dyDescent="0.2">
      <c r="C13" s="115">
        <f t="shared" ref="C13" si="0">C8+1</f>
        <v>11</v>
      </c>
      <c r="D13" s="118" t="str">
        <f>選手名簿!M3</f>
        <v>Ｔ．Ｔ会</v>
      </c>
      <c r="E13" s="7" t="str">
        <f>IF(G13&gt;I13,"○",IF(G13&lt;I13,"×"," "))</f>
        <v>×</v>
      </c>
      <c r="F13" s="16"/>
      <c r="G13" s="31">
        <f>COUNTIF(F14:F16,"○")</f>
        <v>0</v>
      </c>
      <c r="H13" s="32" t="s">
        <v>1</v>
      </c>
      <c r="I13" s="31">
        <f>COUNTIF(J14:J16,"○")</f>
        <v>3</v>
      </c>
      <c r="J13" s="33"/>
      <c r="K13" s="7" t="str">
        <f>IF(M13&gt;O13,"○",IF(M13&lt;O13,"×"," "))</f>
        <v>×</v>
      </c>
      <c r="L13" s="16"/>
      <c r="M13" s="31">
        <f>COUNTIF(L14:L16,"○")</f>
        <v>0</v>
      </c>
      <c r="N13" s="32" t="s">
        <v>1</v>
      </c>
      <c r="O13" s="31">
        <f>COUNTIF(P14:P16,"○")</f>
        <v>3</v>
      </c>
      <c r="P13" s="33"/>
      <c r="Q13" s="121"/>
      <c r="R13" s="122"/>
      <c r="S13" s="122"/>
      <c r="T13" s="122"/>
      <c r="U13" s="122"/>
      <c r="V13" s="123"/>
      <c r="W13" s="7" t="str">
        <f>IF(Y13&gt;AA13,"○",IF(Y13&lt;AA13,"×"," "))</f>
        <v>×</v>
      </c>
      <c r="X13" s="16"/>
      <c r="Y13" s="31">
        <f>COUNTIF(X14:X16,"○")</f>
        <v>0</v>
      </c>
      <c r="Z13" s="32" t="s">
        <v>1</v>
      </c>
      <c r="AA13" s="31">
        <f>COUNTIF(AB14:AB16,"○")</f>
        <v>3</v>
      </c>
      <c r="AB13" s="33"/>
      <c r="AC13" s="7" t="str">
        <f>IF(AE13&gt;AG13,"○",IF(AE13&lt;AG13,"×"," "))</f>
        <v>×</v>
      </c>
      <c r="AD13" s="16"/>
      <c r="AE13" s="31">
        <f>COUNTIF(AD14:AD16,"○")</f>
        <v>0</v>
      </c>
      <c r="AF13" s="32" t="s">
        <v>1</v>
      </c>
      <c r="AG13" s="31">
        <f>COUNTIF(AH14:AH16,"○")</f>
        <v>3</v>
      </c>
      <c r="AH13" s="33"/>
      <c r="AI13" s="49"/>
      <c r="AJ13" s="57"/>
      <c r="AK13" s="130">
        <v>5</v>
      </c>
    </row>
    <row r="14" spans="3:39" ht="20.100000000000001" customHeight="1" x14ac:dyDescent="0.2">
      <c r="C14" s="116"/>
      <c r="D14" s="119"/>
      <c r="E14" s="8" t="s">
        <v>11</v>
      </c>
      <c r="F14" s="36" t="str">
        <f>IF(G14&gt;I14,"○",IF(G14&lt;I14,"×"," "))</f>
        <v>×</v>
      </c>
      <c r="G14" s="19">
        <f>U4</f>
        <v>0</v>
      </c>
      <c r="H14" s="20" t="s">
        <v>1</v>
      </c>
      <c r="I14" s="21">
        <f>S4</f>
        <v>6</v>
      </c>
      <c r="J14" s="22" t="str">
        <f>IF(G14&lt;I14,"○",IF(G14&gt;I14,"×"," "))</f>
        <v>○</v>
      </c>
      <c r="K14" s="8" t="s">
        <v>11</v>
      </c>
      <c r="L14" s="36" t="str">
        <f>IF(M14&gt;O14,"○",IF(M14&lt;O14,"×"," "))</f>
        <v>×</v>
      </c>
      <c r="M14" s="19">
        <f>U9</f>
        <v>0</v>
      </c>
      <c r="N14" s="20" t="s">
        <v>1</v>
      </c>
      <c r="O14" s="21">
        <f>S9</f>
        <v>6</v>
      </c>
      <c r="P14" s="22" t="str">
        <f>IF(M14&lt;O14,"○",IF(M14&gt;O14,"×"," "))</f>
        <v>○</v>
      </c>
      <c r="Q14" s="124"/>
      <c r="R14" s="125"/>
      <c r="S14" s="125"/>
      <c r="T14" s="125"/>
      <c r="U14" s="125"/>
      <c r="V14" s="126"/>
      <c r="W14" s="8" t="s">
        <v>11</v>
      </c>
      <c r="X14" s="36" t="str">
        <f>IF(Y14&gt;AA14,"○",IF(Y14&lt;AA14,"×"," "))</f>
        <v>×</v>
      </c>
      <c r="Y14" s="19">
        <v>3</v>
      </c>
      <c r="Z14" s="20" t="s">
        <v>1</v>
      </c>
      <c r="AA14" s="21">
        <v>6</v>
      </c>
      <c r="AB14" s="22" t="str">
        <f>IF(Y14&lt;AA14,"○",IF(Y14&gt;AA14,"×"," "))</f>
        <v>○</v>
      </c>
      <c r="AC14" s="8" t="s">
        <v>11</v>
      </c>
      <c r="AD14" s="36" t="str">
        <f>IF(AE14&gt;AG14,"○",IF(AE14&lt;AG14,"×"," "))</f>
        <v>×</v>
      </c>
      <c r="AE14" s="19">
        <v>4</v>
      </c>
      <c r="AF14" s="20" t="s">
        <v>1</v>
      </c>
      <c r="AG14" s="21">
        <v>6</v>
      </c>
      <c r="AH14" s="22" t="str">
        <f>IF(AE14&lt;AG14,"○",IF(AE14&gt;AG14,"×"," "))</f>
        <v>○</v>
      </c>
      <c r="AI14" s="34" t="s">
        <v>6</v>
      </c>
      <c r="AJ14" s="51" t="str">
        <f>COUNTIF($E13:$AH13,"○")&amp;"勝 "&amp;COUNTIF($E13:$AH13,"×")&amp;"敗"</f>
        <v>0勝 4敗</v>
      </c>
      <c r="AK14" s="131"/>
    </row>
    <row r="15" spans="3:39" ht="20.100000000000001" customHeight="1" x14ac:dyDescent="0.2">
      <c r="C15" s="116"/>
      <c r="D15" s="119"/>
      <c r="E15" s="9" t="s">
        <v>12</v>
      </c>
      <c r="F15" s="37" t="str">
        <f>IF(G15&gt;I15,"○",IF(G15&lt;I15,"×"," "))</f>
        <v>×</v>
      </c>
      <c r="G15" s="6">
        <f t="shared" ref="G15:G16" si="1">U5</f>
        <v>1</v>
      </c>
      <c r="H15" s="4" t="s">
        <v>1</v>
      </c>
      <c r="I15" s="17">
        <f t="shared" ref="I15:I16" si="2">S5</f>
        <v>6</v>
      </c>
      <c r="J15" s="23" t="str">
        <f>IF(G15&lt;I15,"○",IF(G15&gt;I15,"×"," "))</f>
        <v>○</v>
      </c>
      <c r="K15" s="9" t="s">
        <v>12</v>
      </c>
      <c r="L15" s="37" t="str">
        <f>IF(M15&gt;O15,"○",IF(M15&lt;O15,"×"," "))</f>
        <v>×</v>
      </c>
      <c r="M15" s="6">
        <f t="shared" ref="M15:M16" si="3">U10</f>
        <v>5</v>
      </c>
      <c r="N15" s="4" t="s">
        <v>1</v>
      </c>
      <c r="O15" s="17">
        <f t="shared" ref="O15:O16" si="4">S10</f>
        <v>6</v>
      </c>
      <c r="P15" s="23" t="str">
        <f>IF(M15&lt;O15,"○",IF(M15&gt;O15,"×"," "))</f>
        <v>○</v>
      </c>
      <c r="Q15" s="124"/>
      <c r="R15" s="125"/>
      <c r="S15" s="125"/>
      <c r="T15" s="125"/>
      <c r="U15" s="125"/>
      <c r="V15" s="126"/>
      <c r="W15" s="9" t="s">
        <v>12</v>
      </c>
      <c r="X15" s="37" t="str">
        <f>IF(Y15&gt;AA15,"○",IF(Y15&lt;AA15,"×"," "))</f>
        <v>×</v>
      </c>
      <c r="Y15" s="6">
        <v>4</v>
      </c>
      <c r="Z15" s="4" t="s">
        <v>1</v>
      </c>
      <c r="AA15" s="17">
        <v>6</v>
      </c>
      <c r="AB15" s="23" t="str">
        <f>IF(Y15&lt;AA15,"○",IF(Y15&gt;AA15,"×"," "))</f>
        <v>○</v>
      </c>
      <c r="AC15" s="9" t="s">
        <v>12</v>
      </c>
      <c r="AD15" s="37" t="str">
        <f>IF(AE15&gt;AG15,"○",IF(AE15&lt;AG15,"×"," "))</f>
        <v>×</v>
      </c>
      <c r="AE15" s="6">
        <v>5</v>
      </c>
      <c r="AF15" s="4" t="s">
        <v>1</v>
      </c>
      <c r="AG15" s="17">
        <v>6</v>
      </c>
      <c r="AH15" s="23" t="str">
        <f>IF(AE15&lt;AG15,"○",IF(AE15&gt;AG15,"×"," "))</f>
        <v>○</v>
      </c>
      <c r="AI15" s="35" t="s">
        <v>14</v>
      </c>
      <c r="AJ15" s="52" t="str">
        <f>SUM($G13,$M13,$S13,$Y13,$AE13)&amp;"試合"</f>
        <v>0試合</v>
      </c>
      <c r="AK15" s="131"/>
      <c r="AM15" s="5"/>
    </row>
    <row r="16" spans="3:39" ht="20.100000000000001" customHeight="1" x14ac:dyDescent="0.2">
      <c r="C16" s="116"/>
      <c r="D16" s="119"/>
      <c r="E16" s="13" t="s">
        <v>13</v>
      </c>
      <c r="F16" s="38" t="str">
        <f>IF(G16&gt;I16,"○",IF(G16&lt;I16,"×"," "))</f>
        <v>×</v>
      </c>
      <c r="G16" s="14">
        <f t="shared" si="1"/>
        <v>0</v>
      </c>
      <c r="H16" s="15" t="s">
        <v>1</v>
      </c>
      <c r="I16" s="18">
        <f t="shared" si="2"/>
        <v>6</v>
      </c>
      <c r="J16" s="24" t="str">
        <f>IF(G16&lt;I16,"○",IF(G16&gt;I16,"×"," "))</f>
        <v>○</v>
      </c>
      <c r="K16" s="13" t="s">
        <v>13</v>
      </c>
      <c r="L16" s="38" t="str">
        <f>IF(M16&gt;O16,"○",IF(M16&lt;O16,"×"," "))</f>
        <v>×</v>
      </c>
      <c r="M16" s="14">
        <f t="shared" si="3"/>
        <v>2</v>
      </c>
      <c r="N16" s="15" t="s">
        <v>1</v>
      </c>
      <c r="O16" s="18">
        <f t="shared" si="4"/>
        <v>6</v>
      </c>
      <c r="P16" s="24" t="str">
        <f>IF(M16&lt;O16,"○",IF(M16&gt;O16,"×"," "))</f>
        <v>○</v>
      </c>
      <c r="Q16" s="124"/>
      <c r="R16" s="125"/>
      <c r="S16" s="125"/>
      <c r="T16" s="125"/>
      <c r="U16" s="125"/>
      <c r="V16" s="126"/>
      <c r="W16" s="13" t="s">
        <v>13</v>
      </c>
      <c r="X16" s="38" t="str">
        <f>IF(Y16&gt;AA16,"○",IF(Y16&lt;AA16,"×"," "))</f>
        <v>×</v>
      </c>
      <c r="Y16" s="14">
        <v>1</v>
      </c>
      <c r="Z16" s="15" t="s">
        <v>1</v>
      </c>
      <c r="AA16" s="18">
        <v>6</v>
      </c>
      <c r="AB16" s="24" t="str">
        <f>IF(Y16&lt;AA16,"○",IF(Y16&gt;AA16,"×"," "))</f>
        <v>○</v>
      </c>
      <c r="AC16" s="13" t="s">
        <v>13</v>
      </c>
      <c r="AD16" s="38" t="str">
        <f>IF(AE16&gt;AG16,"○",IF(AE16&lt;AG16,"×"," "))</f>
        <v>×</v>
      </c>
      <c r="AE16" s="14">
        <v>3</v>
      </c>
      <c r="AF16" s="15" t="s">
        <v>1</v>
      </c>
      <c r="AG16" s="18">
        <v>6</v>
      </c>
      <c r="AH16" s="24" t="str">
        <f>IF(AE16&lt;AG16,"○",IF(AE16&gt;AG16,"×"," "))</f>
        <v>○</v>
      </c>
      <c r="AI16" s="25" t="s">
        <v>7</v>
      </c>
      <c r="AJ16" s="53">
        <f>AI17/AJ17*100</f>
        <v>28.000000000000004</v>
      </c>
      <c r="AK16" s="131"/>
      <c r="AM16" s="5"/>
    </row>
    <row r="17" spans="3:39" ht="20.100000000000001" customHeight="1" x14ac:dyDescent="0.2">
      <c r="C17" s="117"/>
      <c r="D17" s="120"/>
      <c r="E17" s="10" t="s">
        <v>4</v>
      </c>
      <c r="F17" s="12"/>
      <c r="G17" s="28">
        <f>SUM(G14:G16)</f>
        <v>1</v>
      </c>
      <c r="H17" s="29" t="s">
        <v>1</v>
      </c>
      <c r="I17" s="11">
        <f>SUM(I14:I16)</f>
        <v>18</v>
      </c>
      <c r="J17" s="30"/>
      <c r="K17" s="10" t="s">
        <v>4</v>
      </c>
      <c r="L17" s="12"/>
      <c r="M17" s="28">
        <f>SUM(M14:M16)</f>
        <v>7</v>
      </c>
      <c r="N17" s="29" t="s">
        <v>1</v>
      </c>
      <c r="O17" s="11">
        <f>SUM(O14:O16)</f>
        <v>18</v>
      </c>
      <c r="P17" s="30"/>
      <c r="Q17" s="127"/>
      <c r="R17" s="128"/>
      <c r="S17" s="128"/>
      <c r="T17" s="128"/>
      <c r="U17" s="128"/>
      <c r="V17" s="129"/>
      <c r="W17" s="10" t="s">
        <v>4</v>
      </c>
      <c r="X17" s="12"/>
      <c r="Y17" s="28">
        <f>SUM(Y14:Y16)</f>
        <v>8</v>
      </c>
      <c r="Z17" s="29" t="s">
        <v>1</v>
      </c>
      <c r="AA17" s="11">
        <f>SUM(AA14:AA16)</f>
        <v>18</v>
      </c>
      <c r="AB17" s="30"/>
      <c r="AC17" s="10" t="s">
        <v>4</v>
      </c>
      <c r="AD17" s="12"/>
      <c r="AE17" s="28">
        <f>SUM(AE14:AE16)</f>
        <v>12</v>
      </c>
      <c r="AF17" s="29" t="s">
        <v>1</v>
      </c>
      <c r="AG17" s="11">
        <f>SUM(AG14:AG16)</f>
        <v>18</v>
      </c>
      <c r="AH17" s="30"/>
      <c r="AI17" s="97">
        <f>SUM(G17,M17,S17,Y17,AE17)</f>
        <v>28</v>
      </c>
      <c r="AJ17" s="98">
        <f>SUM(G17,I17,M17,O17,S17,U17,Y17,AA17,AE17,AG17)</f>
        <v>100</v>
      </c>
      <c r="AK17" s="131"/>
    </row>
    <row r="18" spans="3:39" ht="20.100000000000001" customHeight="1" x14ac:dyDescent="0.2">
      <c r="C18" s="115">
        <f t="shared" ref="C18" si="5">C13+1</f>
        <v>12</v>
      </c>
      <c r="D18" s="118" t="str">
        <f>選手名簿!N3</f>
        <v>ミラクル</v>
      </c>
      <c r="E18" s="7" t="str">
        <f>IF(G18&gt;I18,"○",IF(G18&lt;I18,"×"," "))</f>
        <v>○</v>
      </c>
      <c r="F18" s="16"/>
      <c r="G18" s="31">
        <f>COUNTIF(F19:F21,"○")</f>
        <v>3</v>
      </c>
      <c r="H18" s="32" t="s">
        <v>1</v>
      </c>
      <c r="I18" s="31">
        <f>COUNTIF(J19:J21,"○")</f>
        <v>0</v>
      </c>
      <c r="J18" s="33"/>
      <c r="K18" s="7" t="str">
        <f>IF(M18&gt;O18,"○",IF(M18&lt;O18,"×"," "))</f>
        <v>○</v>
      </c>
      <c r="L18" s="16"/>
      <c r="M18" s="31">
        <f>COUNTIF(L19:L21,"○")</f>
        <v>3</v>
      </c>
      <c r="N18" s="32" t="s">
        <v>1</v>
      </c>
      <c r="O18" s="31">
        <f>COUNTIF(P19:P21,"○")</f>
        <v>0</v>
      </c>
      <c r="P18" s="33"/>
      <c r="Q18" s="7" t="str">
        <f>IF(S18&gt;U18,"○",IF(S18&lt;U18,"×"," "))</f>
        <v>○</v>
      </c>
      <c r="R18" s="16"/>
      <c r="S18" s="31">
        <f>COUNTIF(R19:R21,"○")</f>
        <v>3</v>
      </c>
      <c r="T18" s="32" t="s">
        <v>1</v>
      </c>
      <c r="U18" s="31">
        <f>COUNTIF(V19:V21,"○")</f>
        <v>0</v>
      </c>
      <c r="V18" s="33"/>
      <c r="W18" s="121"/>
      <c r="X18" s="122"/>
      <c r="Y18" s="122"/>
      <c r="Z18" s="122"/>
      <c r="AA18" s="122"/>
      <c r="AB18" s="123"/>
      <c r="AC18" s="7" t="str">
        <f>IF(AE18&gt;AG18,"○",IF(AE18&lt;AG18,"×"," "))</f>
        <v>○</v>
      </c>
      <c r="AD18" s="16"/>
      <c r="AE18" s="31">
        <f>COUNTIF(AD19:AD21,"○")</f>
        <v>3</v>
      </c>
      <c r="AF18" s="32" t="s">
        <v>1</v>
      </c>
      <c r="AG18" s="31">
        <f>COUNTIF(AH19:AH21,"○")</f>
        <v>0</v>
      </c>
      <c r="AH18" s="33"/>
      <c r="AI18" s="49"/>
      <c r="AJ18" s="57"/>
      <c r="AK18" s="130">
        <v>1</v>
      </c>
    </row>
    <row r="19" spans="3:39" ht="20.100000000000001" customHeight="1" x14ac:dyDescent="0.2">
      <c r="C19" s="116"/>
      <c r="D19" s="119"/>
      <c r="E19" s="8" t="s">
        <v>11</v>
      </c>
      <c r="F19" s="36" t="str">
        <f>IF(G19&gt;I19,"○",IF(G19&lt;I19,"×"," "))</f>
        <v>○</v>
      </c>
      <c r="G19" s="19">
        <f>AA4</f>
        <v>6</v>
      </c>
      <c r="H19" s="20" t="s">
        <v>1</v>
      </c>
      <c r="I19" s="21">
        <f>Y4</f>
        <v>2</v>
      </c>
      <c r="J19" s="22" t="str">
        <f>IF(G19&lt;I19,"○",IF(G19&gt;I19,"×"," "))</f>
        <v>×</v>
      </c>
      <c r="K19" s="8" t="s">
        <v>11</v>
      </c>
      <c r="L19" s="36" t="str">
        <f>IF(M19&gt;O19,"○",IF(M19&lt;O19,"×"," "))</f>
        <v>○</v>
      </c>
      <c r="M19" s="19">
        <f>AA9</f>
        <v>6</v>
      </c>
      <c r="N19" s="20" t="s">
        <v>1</v>
      </c>
      <c r="O19" s="21">
        <f>Y9</f>
        <v>3</v>
      </c>
      <c r="P19" s="22" t="str">
        <f>IF(M19&lt;O19,"○",IF(M19&gt;O19,"×"," "))</f>
        <v>×</v>
      </c>
      <c r="Q19" s="8" t="s">
        <v>11</v>
      </c>
      <c r="R19" s="36" t="str">
        <f>IF(S19&gt;U19,"○",IF(S19&lt;U19,"×"," "))</f>
        <v>○</v>
      </c>
      <c r="S19" s="19">
        <f>AA14</f>
        <v>6</v>
      </c>
      <c r="T19" s="20" t="s">
        <v>1</v>
      </c>
      <c r="U19" s="21">
        <f>Y14</f>
        <v>3</v>
      </c>
      <c r="V19" s="22" t="str">
        <f>IF(S19&lt;U19,"○",IF(S19&gt;U19,"×"," "))</f>
        <v>×</v>
      </c>
      <c r="W19" s="124"/>
      <c r="X19" s="125"/>
      <c r="Y19" s="125"/>
      <c r="Z19" s="125"/>
      <c r="AA19" s="125"/>
      <c r="AB19" s="126"/>
      <c r="AC19" s="8" t="s">
        <v>11</v>
      </c>
      <c r="AD19" s="36" t="str">
        <f>IF(AE19&gt;AG19,"○",IF(AE19&lt;AG19,"×"," "))</f>
        <v>○</v>
      </c>
      <c r="AE19" s="19">
        <v>6</v>
      </c>
      <c r="AF19" s="20" t="s">
        <v>1</v>
      </c>
      <c r="AG19" s="21">
        <v>5</v>
      </c>
      <c r="AH19" s="22" t="str">
        <f>IF(AE19&lt;AG19,"○",IF(AE19&gt;AG19,"×"," "))</f>
        <v>×</v>
      </c>
      <c r="AI19" s="34" t="s">
        <v>6</v>
      </c>
      <c r="AJ19" s="51" t="str">
        <f>COUNTIF($E18:$AH18,"○")&amp;"勝 "&amp;COUNTIF($E18:$AH18,"×")&amp;"敗"</f>
        <v>4勝 0敗</v>
      </c>
      <c r="AK19" s="131"/>
    </row>
    <row r="20" spans="3:39" ht="20.100000000000001" customHeight="1" x14ac:dyDescent="0.2">
      <c r="C20" s="116"/>
      <c r="D20" s="119"/>
      <c r="E20" s="9" t="s">
        <v>12</v>
      </c>
      <c r="F20" s="37" t="str">
        <f>IF(G20&gt;I20,"○",IF(G20&lt;I20,"×"," "))</f>
        <v>○</v>
      </c>
      <c r="G20" s="6">
        <f t="shared" ref="G20:G21" si="6">AA5</f>
        <v>6</v>
      </c>
      <c r="H20" s="4" t="s">
        <v>1</v>
      </c>
      <c r="I20" s="17">
        <f t="shared" ref="I20:I21" si="7">Y5</f>
        <v>3</v>
      </c>
      <c r="J20" s="23" t="str">
        <f>IF(G20&lt;I20,"○",IF(G20&gt;I20,"×"," "))</f>
        <v>×</v>
      </c>
      <c r="K20" s="9" t="s">
        <v>12</v>
      </c>
      <c r="L20" s="37" t="str">
        <f>IF(M20&gt;O20,"○",IF(M20&lt;O20,"×"," "))</f>
        <v>○</v>
      </c>
      <c r="M20" s="6">
        <f t="shared" ref="M20:M21" si="8">AA10</f>
        <v>6</v>
      </c>
      <c r="N20" s="4" t="s">
        <v>1</v>
      </c>
      <c r="O20" s="17">
        <f t="shared" ref="O20:O21" si="9">Y10</f>
        <v>2</v>
      </c>
      <c r="P20" s="23" t="str">
        <f>IF(M20&lt;O20,"○",IF(M20&gt;O20,"×"," "))</f>
        <v>×</v>
      </c>
      <c r="Q20" s="9" t="s">
        <v>12</v>
      </c>
      <c r="R20" s="37" t="str">
        <f>IF(S20&gt;U20,"○",IF(S20&lt;U20,"×"," "))</f>
        <v>○</v>
      </c>
      <c r="S20" s="6">
        <f>AA15</f>
        <v>6</v>
      </c>
      <c r="T20" s="4" t="s">
        <v>1</v>
      </c>
      <c r="U20" s="17">
        <f t="shared" ref="U20:U21" si="10">Y15</f>
        <v>4</v>
      </c>
      <c r="V20" s="23" t="str">
        <f>IF(S20&lt;U20,"○",IF(S20&gt;U20,"×"," "))</f>
        <v>×</v>
      </c>
      <c r="W20" s="124"/>
      <c r="X20" s="125"/>
      <c r="Y20" s="125"/>
      <c r="Z20" s="125"/>
      <c r="AA20" s="125"/>
      <c r="AB20" s="126"/>
      <c r="AC20" s="9" t="s">
        <v>12</v>
      </c>
      <c r="AD20" s="37" t="str">
        <f>IF(AE20&gt;AG20,"○",IF(AE20&lt;AG20,"×"," "))</f>
        <v>○</v>
      </c>
      <c r="AE20" s="6">
        <v>6</v>
      </c>
      <c r="AF20" s="4" t="s">
        <v>1</v>
      </c>
      <c r="AG20" s="17">
        <v>3</v>
      </c>
      <c r="AH20" s="23" t="str">
        <f>IF(AE20&lt;AG20,"○",IF(AE20&gt;AG20,"×"," "))</f>
        <v>×</v>
      </c>
      <c r="AI20" s="35" t="s">
        <v>14</v>
      </c>
      <c r="AJ20" s="52" t="str">
        <f>SUM($G18,$M18,$S18,$Y18,$AE18)&amp;"試合"</f>
        <v>12試合</v>
      </c>
      <c r="AK20" s="131"/>
      <c r="AM20" s="5"/>
    </row>
    <row r="21" spans="3:39" ht="20.100000000000001" customHeight="1" x14ac:dyDescent="0.2">
      <c r="C21" s="116"/>
      <c r="D21" s="119"/>
      <c r="E21" s="13" t="s">
        <v>13</v>
      </c>
      <c r="F21" s="38" t="str">
        <f>IF(G21&gt;I21,"○",IF(G21&lt;I21,"×"," "))</f>
        <v>○</v>
      </c>
      <c r="G21" s="14">
        <f t="shared" si="6"/>
        <v>6</v>
      </c>
      <c r="H21" s="15" t="s">
        <v>1</v>
      </c>
      <c r="I21" s="18">
        <f t="shared" si="7"/>
        <v>4</v>
      </c>
      <c r="J21" s="24" t="str">
        <f>IF(G21&lt;I21,"○",IF(G21&gt;I21,"×"," "))</f>
        <v>×</v>
      </c>
      <c r="K21" s="13" t="s">
        <v>13</v>
      </c>
      <c r="L21" s="38" t="str">
        <f>IF(M21&gt;O21,"○",IF(M21&lt;O21,"×"," "))</f>
        <v>○</v>
      </c>
      <c r="M21" s="14">
        <f t="shared" si="8"/>
        <v>6</v>
      </c>
      <c r="N21" s="15" t="s">
        <v>1</v>
      </c>
      <c r="O21" s="18">
        <f t="shared" si="9"/>
        <v>3</v>
      </c>
      <c r="P21" s="24" t="str">
        <f>IF(M21&lt;O21,"○",IF(M21&gt;O21,"×"," "))</f>
        <v>×</v>
      </c>
      <c r="Q21" s="13" t="s">
        <v>13</v>
      </c>
      <c r="R21" s="38" t="str">
        <f>IF(S21&gt;U21,"○",IF(S21&lt;U21,"×"," "))</f>
        <v>○</v>
      </c>
      <c r="S21" s="14">
        <f t="shared" ref="S21" si="11">AA16</f>
        <v>6</v>
      </c>
      <c r="T21" s="15" t="s">
        <v>1</v>
      </c>
      <c r="U21" s="18">
        <f t="shared" si="10"/>
        <v>1</v>
      </c>
      <c r="V21" s="24" t="str">
        <f>IF(S21&lt;U21,"○",IF(S21&gt;U21,"×"," "))</f>
        <v>×</v>
      </c>
      <c r="W21" s="124"/>
      <c r="X21" s="125"/>
      <c r="Y21" s="125"/>
      <c r="Z21" s="125"/>
      <c r="AA21" s="125"/>
      <c r="AB21" s="126"/>
      <c r="AC21" s="13" t="s">
        <v>13</v>
      </c>
      <c r="AD21" s="38" t="str">
        <f>IF(AE21&gt;AG21,"○",IF(AE21&lt;AG21,"×"," "))</f>
        <v>○</v>
      </c>
      <c r="AE21" s="14">
        <v>6</v>
      </c>
      <c r="AF21" s="15" t="s">
        <v>1</v>
      </c>
      <c r="AG21" s="18">
        <v>4</v>
      </c>
      <c r="AH21" s="24" t="str">
        <f>IF(AE21&lt;AG21,"○",IF(AE21&gt;AG21,"×"," "))</f>
        <v>×</v>
      </c>
      <c r="AI21" s="99" t="s">
        <v>7</v>
      </c>
      <c r="AJ21" s="100">
        <f>AI22/AJ22*100</f>
        <v>66.055045871559642</v>
      </c>
      <c r="AK21" s="131"/>
      <c r="AM21" s="5"/>
    </row>
    <row r="22" spans="3:39" ht="20.100000000000001" customHeight="1" x14ac:dyDescent="0.2">
      <c r="C22" s="117"/>
      <c r="D22" s="120"/>
      <c r="E22" s="10" t="s">
        <v>4</v>
      </c>
      <c r="F22" s="12"/>
      <c r="G22" s="28">
        <f>SUM(G19:G21)</f>
        <v>18</v>
      </c>
      <c r="H22" s="29" t="s">
        <v>1</v>
      </c>
      <c r="I22" s="11">
        <f>SUM(I19:I21)</f>
        <v>9</v>
      </c>
      <c r="J22" s="30"/>
      <c r="K22" s="10" t="s">
        <v>4</v>
      </c>
      <c r="L22" s="12"/>
      <c r="M22" s="28">
        <f>SUM(M19:M21)</f>
        <v>18</v>
      </c>
      <c r="N22" s="29" t="s">
        <v>1</v>
      </c>
      <c r="O22" s="11">
        <f>SUM(O19:O21)</f>
        <v>8</v>
      </c>
      <c r="P22" s="30"/>
      <c r="Q22" s="10" t="s">
        <v>4</v>
      </c>
      <c r="R22" s="12"/>
      <c r="S22" s="28">
        <f>SUM(S19:S21)</f>
        <v>18</v>
      </c>
      <c r="T22" s="29" t="s">
        <v>1</v>
      </c>
      <c r="U22" s="11">
        <f>SUM(U19:U21)</f>
        <v>8</v>
      </c>
      <c r="V22" s="30"/>
      <c r="W22" s="127"/>
      <c r="X22" s="128"/>
      <c r="Y22" s="128"/>
      <c r="Z22" s="128"/>
      <c r="AA22" s="128"/>
      <c r="AB22" s="129"/>
      <c r="AC22" s="10" t="s">
        <v>4</v>
      </c>
      <c r="AD22" s="12"/>
      <c r="AE22" s="28">
        <f>SUM(AE19:AE21)</f>
        <v>18</v>
      </c>
      <c r="AF22" s="29" t="s">
        <v>1</v>
      </c>
      <c r="AG22" s="11">
        <f>SUM(AG19:AG21)</f>
        <v>12</v>
      </c>
      <c r="AH22" s="30"/>
      <c r="AI22" s="26">
        <f>SUM(G22,M22,S22,Y22,AE22)</f>
        <v>72</v>
      </c>
      <c r="AJ22" s="54">
        <f>SUM(G22,I22,M22,O22,S22,U22,Y22,AA22,AE22,AG22)</f>
        <v>109</v>
      </c>
      <c r="AK22" s="135"/>
    </row>
    <row r="23" spans="3:39" ht="20.100000000000001" customHeight="1" x14ac:dyDescent="0.2">
      <c r="C23" s="115">
        <f t="shared" ref="C23" si="12">C18+1</f>
        <v>13</v>
      </c>
      <c r="D23" s="118" t="str">
        <f>選手名簿!O3</f>
        <v>フリーハーツ</v>
      </c>
      <c r="E23" s="7" t="str">
        <f>IF(G23&gt;I23,"○",IF(G23&lt;I23,"×"," "))</f>
        <v>×</v>
      </c>
      <c r="F23" s="16"/>
      <c r="G23" s="31">
        <f>COUNTIF(F24:F26,"○")</f>
        <v>1</v>
      </c>
      <c r="H23" s="32" t="s">
        <v>1</v>
      </c>
      <c r="I23" s="31">
        <f>COUNTIF(J24:J26,"○")</f>
        <v>2</v>
      </c>
      <c r="J23" s="33"/>
      <c r="K23" s="7" t="str">
        <f>IF(M23&gt;O23,"○",IF(M23&lt;O23,"×"," "))</f>
        <v>×</v>
      </c>
      <c r="L23" s="16"/>
      <c r="M23" s="31">
        <f>COUNTIF(L24:L26,"○")</f>
        <v>0</v>
      </c>
      <c r="N23" s="32" t="s">
        <v>1</v>
      </c>
      <c r="O23" s="31">
        <f>COUNTIF(P24:P26,"○")</f>
        <v>3</v>
      </c>
      <c r="P23" s="33"/>
      <c r="Q23" s="7" t="str">
        <f>IF(S23&gt;U23,"○",IF(S23&lt;U23,"×"," "))</f>
        <v>○</v>
      </c>
      <c r="R23" s="16"/>
      <c r="S23" s="31">
        <f>COUNTIF(R24:R26,"○")</f>
        <v>3</v>
      </c>
      <c r="T23" s="32" t="s">
        <v>1</v>
      </c>
      <c r="U23" s="31">
        <f>COUNTIF(V24:V26,"○")</f>
        <v>0</v>
      </c>
      <c r="V23" s="33"/>
      <c r="W23" s="7" t="str">
        <f>IF(Y23&gt;AA23,"○",IF(Y23&lt;AA23,"×"," "))</f>
        <v>×</v>
      </c>
      <c r="X23" s="16"/>
      <c r="Y23" s="31">
        <f>COUNTIF(X24:X26,"○")</f>
        <v>0</v>
      </c>
      <c r="Z23" s="32" t="s">
        <v>1</v>
      </c>
      <c r="AA23" s="31">
        <f>COUNTIF(AB24:AB26,"○")</f>
        <v>3</v>
      </c>
      <c r="AB23" s="33"/>
      <c r="AC23" s="121"/>
      <c r="AD23" s="122"/>
      <c r="AE23" s="122"/>
      <c r="AF23" s="122"/>
      <c r="AG23" s="122"/>
      <c r="AH23" s="123"/>
      <c r="AI23" s="49"/>
      <c r="AJ23" s="57"/>
      <c r="AK23" s="130">
        <v>4</v>
      </c>
    </row>
    <row r="24" spans="3:39" ht="20.100000000000001" customHeight="1" x14ac:dyDescent="0.2">
      <c r="C24" s="116"/>
      <c r="D24" s="119"/>
      <c r="E24" s="8" t="s">
        <v>11</v>
      </c>
      <c r="F24" s="71" t="str">
        <f>IF(G24&gt;I24,"○",IF(G24&lt;I24,"×"," "))</f>
        <v>×</v>
      </c>
      <c r="G24" s="72">
        <f>AG4</f>
        <v>2</v>
      </c>
      <c r="H24" s="73" t="s">
        <v>1</v>
      </c>
      <c r="I24" s="74">
        <f>AE4</f>
        <v>6</v>
      </c>
      <c r="J24" s="22" t="str">
        <f>IF(G24&lt;I24,"○",IF(G24&gt;I24,"×"," "))</f>
        <v>○</v>
      </c>
      <c r="K24" s="8" t="s">
        <v>11</v>
      </c>
      <c r="L24" s="36" t="str">
        <f>IF(M24&gt;O24,"○",IF(M24&lt;O24,"×"," "))</f>
        <v>×</v>
      </c>
      <c r="M24" s="19">
        <f>AG9</f>
        <v>4</v>
      </c>
      <c r="N24" s="20" t="s">
        <v>1</v>
      </c>
      <c r="O24" s="21">
        <f>AE9</f>
        <v>6</v>
      </c>
      <c r="P24" s="22" t="str">
        <f>IF(M24&lt;O24,"○",IF(M24&gt;O24,"×"," "))</f>
        <v>○</v>
      </c>
      <c r="Q24" s="8" t="s">
        <v>11</v>
      </c>
      <c r="R24" s="36" t="str">
        <f>IF(S24&gt;U24,"○",IF(S24&lt;U24,"×"," "))</f>
        <v>○</v>
      </c>
      <c r="S24" s="19">
        <f>AG14</f>
        <v>6</v>
      </c>
      <c r="T24" s="20" t="s">
        <v>60</v>
      </c>
      <c r="U24" s="21">
        <f>AE14</f>
        <v>4</v>
      </c>
      <c r="V24" s="22" t="str">
        <f>IF(S24&lt;U24,"○",IF(S24&gt;U24,"×"," "))</f>
        <v>×</v>
      </c>
      <c r="W24" s="8" t="s">
        <v>11</v>
      </c>
      <c r="X24" s="36" t="str">
        <f>IF(Y24&gt;AA24,"○",IF(Y24&lt;AA24,"×"," "))</f>
        <v>×</v>
      </c>
      <c r="Y24" s="19">
        <f>AG19</f>
        <v>5</v>
      </c>
      <c r="Z24" s="20" t="s">
        <v>1</v>
      </c>
      <c r="AA24" s="21">
        <f>AE19</f>
        <v>6</v>
      </c>
      <c r="AB24" s="22" t="str">
        <f>IF(Y24&lt;AA24,"○",IF(Y24&gt;AA24,"×"," "))</f>
        <v>○</v>
      </c>
      <c r="AC24" s="124"/>
      <c r="AD24" s="125"/>
      <c r="AE24" s="125"/>
      <c r="AF24" s="125"/>
      <c r="AG24" s="125"/>
      <c r="AH24" s="126"/>
      <c r="AI24" s="34" t="s">
        <v>6</v>
      </c>
      <c r="AJ24" s="51" t="str">
        <f>COUNTIF($E23:$AH23,"○")&amp;"勝 "&amp;COUNTIF($E23:$AH23,"×")&amp;"敗"</f>
        <v>1勝 3敗</v>
      </c>
      <c r="AK24" s="131"/>
    </row>
    <row r="25" spans="3:39" ht="20.100000000000001" customHeight="1" x14ac:dyDescent="0.2">
      <c r="C25" s="116"/>
      <c r="D25" s="119"/>
      <c r="E25" s="9" t="s">
        <v>12</v>
      </c>
      <c r="F25" s="37" t="str">
        <f>IF(G25&gt;I25,"○",IF(G25&lt;I25,"×"," "))</f>
        <v>○</v>
      </c>
      <c r="G25" s="6">
        <f t="shared" ref="G25:G26" si="13">AG5</f>
        <v>6</v>
      </c>
      <c r="H25" s="4" t="s">
        <v>1</v>
      </c>
      <c r="I25" s="17">
        <f t="shared" ref="I25:I26" si="14">AE5</f>
        <v>3</v>
      </c>
      <c r="J25" s="23" t="str">
        <f>IF(G25&lt;I25,"○",IF(G25&gt;I25,"×"," "))</f>
        <v>×</v>
      </c>
      <c r="K25" s="9" t="s">
        <v>12</v>
      </c>
      <c r="L25" s="37" t="str">
        <f>IF(M25&gt;O25,"○",IF(M25&lt;O25,"×"," "))</f>
        <v>×</v>
      </c>
      <c r="M25" s="6">
        <f t="shared" ref="M25:M26" si="15">AG10</f>
        <v>3</v>
      </c>
      <c r="N25" s="4" t="s">
        <v>1</v>
      </c>
      <c r="O25" s="17">
        <f t="shared" ref="O25:O26" si="16">AE10</f>
        <v>6</v>
      </c>
      <c r="P25" s="23" t="str">
        <f>IF(M25&lt;O25,"○",IF(M25&gt;O25,"×"," "))</f>
        <v>○</v>
      </c>
      <c r="Q25" s="9" t="s">
        <v>12</v>
      </c>
      <c r="R25" s="37" t="str">
        <f>IF(S25&gt;U25,"○",IF(S25&lt;U25,"×"," "))</f>
        <v>○</v>
      </c>
      <c r="S25" s="6">
        <f t="shared" ref="S25:S26" si="17">AG15</f>
        <v>6</v>
      </c>
      <c r="T25" s="4" t="s">
        <v>60</v>
      </c>
      <c r="U25" s="17">
        <f t="shared" ref="U25:U26" si="18">AE15</f>
        <v>5</v>
      </c>
      <c r="V25" s="23" t="str">
        <f>IF(S25&lt;U25,"○",IF(S25&gt;U25,"×"," "))</f>
        <v>×</v>
      </c>
      <c r="W25" s="9" t="s">
        <v>12</v>
      </c>
      <c r="X25" s="37" t="str">
        <f>IF(Y25&gt;AA25,"○",IF(Y25&lt;AA25,"×"," "))</f>
        <v>×</v>
      </c>
      <c r="Y25" s="6">
        <f t="shared" ref="Y25:Y26" si="19">AG20</f>
        <v>3</v>
      </c>
      <c r="Z25" s="4" t="s">
        <v>1</v>
      </c>
      <c r="AA25" s="17">
        <f t="shared" ref="AA25:AA26" si="20">AE20</f>
        <v>6</v>
      </c>
      <c r="AB25" s="23" t="str">
        <f>IF(Y25&lt;AA25,"○",IF(Y25&gt;AA25,"×"," "))</f>
        <v>○</v>
      </c>
      <c r="AC25" s="124"/>
      <c r="AD25" s="125"/>
      <c r="AE25" s="125"/>
      <c r="AF25" s="125"/>
      <c r="AG25" s="125"/>
      <c r="AH25" s="126"/>
      <c r="AI25" s="35" t="s">
        <v>14</v>
      </c>
      <c r="AJ25" s="52" t="str">
        <f>SUM($G23,$M23,$S23,$Y23,$AE23)&amp;"試合"</f>
        <v>4試合</v>
      </c>
      <c r="AK25" s="131"/>
      <c r="AM25" s="5"/>
    </row>
    <row r="26" spans="3:39" ht="20.100000000000001" customHeight="1" x14ac:dyDescent="0.2">
      <c r="C26" s="116"/>
      <c r="D26" s="119"/>
      <c r="E26" s="13" t="s">
        <v>13</v>
      </c>
      <c r="F26" s="38" t="str">
        <f>IF(G26&gt;I26,"○",IF(G26&lt;I26,"×"," "))</f>
        <v>×</v>
      </c>
      <c r="G26" s="14">
        <f t="shared" si="13"/>
        <v>0</v>
      </c>
      <c r="H26" s="15" t="s">
        <v>1</v>
      </c>
      <c r="I26" s="18">
        <f t="shared" si="14"/>
        <v>6</v>
      </c>
      <c r="J26" s="24" t="str">
        <f>IF(G26&lt;I26,"○",IF(G26&gt;I26,"×"," "))</f>
        <v>○</v>
      </c>
      <c r="K26" s="13" t="s">
        <v>13</v>
      </c>
      <c r="L26" s="38" t="str">
        <f>IF(M26&gt;O26,"○",IF(M26&lt;O26,"×"," "))</f>
        <v>×</v>
      </c>
      <c r="M26" s="14">
        <f t="shared" si="15"/>
        <v>2</v>
      </c>
      <c r="N26" s="15" t="s">
        <v>1</v>
      </c>
      <c r="O26" s="18">
        <f t="shared" si="16"/>
        <v>6</v>
      </c>
      <c r="P26" s="24" t="str">
        <f>IF(M26&lt;O26,"○",IF(M26&gt;O26,"×"," "))</f>
        <v>○</v>
      </c>
      <c r="Q26" s="13" t="s">
        <v>13</v>
      </c>
      <c r="R26" s="38" t="str">
        <f>IF(S26&gt;U26,"○",IF(S26&lt;U26,"×"," "))</f>
        <v>○</v>
      </c>
      <c r="S26" s="14">
        <f t="shared" si="17"/>
        <v>6</v>
      </c>
      <c r="T26" s="15" t="s">
        <v>60</v>
      </c>
      <c r="U26" s="18">
        <f t="shared" si="18"/>
        <v>3</v>
      </c>
      <c r="V26" s="24" t="str">
        <f>IF(S26&lt;U26,"○",IF(S26&gt;U26,"×"," "))</f>
        <v>×</v>
      </c>
      <c r="W26" s="13" t="s">
        <v>13</v>
      </c>
      <c r="X26" s="38" t="str">
        <f>IF(Y26&gt;AA26,"○",IF(Y26&lt;AA26,"×"," "))</f>
        <v>×</v>
      </c>
      <c r="Y26" s="14">
        <f t="shared" si="19"/>
        <v>4</v>
      </c>
      <c r="Z26" s="15" t="s">
        <v>1</v>
      </c>
      <c r="AA26" s="18">
        <f t="shared" si="20"/>
        <v>6</v>
      </c>
      <c r="AB26" s="24" t="str">
        <f>IF(Y26&lt;AA26,"○",IF(Y26&gt;AA26,"×"," "))</f>
        <v>○</v>
      </c>
      <c r="AC26" s="124"/>
      <c r="AD26" s="125"/>
      <c r="AE26" s="125"/>
      <c r="AF26" s="125"/>
      <c r="AG26" s="125"/>
      <c r="AH26" s="126"/>
      <c r="AI26" s="39" t="s">
        <v>7</v>
      </c>
      <c r="AJ26" s="53">
        <f>AI27/AJ27*100</f>
        <v>42.727272727272727</v>
      </c>
      <c r="AK26" s="131"/>
      <c r="AM26" s="5"/>
    </row>
    <row r="27" spans="3:39" ht="20.100000000000001" customHeight="1" x14ac:dyDescent="0.2">
      <c r="C27" s="117"/>
      <c r="D27" s="120"/>
      <c r="E27" s="10" t="s">
        <v>4</v>
      </c>
      <c r="F27" s="75"/>
      <c r="G27" s="28">
        <f>SUM(G24:G26)</f>
        <v>8</v>
      </c>
      <c r="H27" s="29" t="s">
        <v>1</v>
      </c>
      <c r="I27" s="11">
        <f>SUM(I24:I26)</f>
        <v>15</v>
      </c>
      <c r="J27" s="30"/>
      <c r="K27" s="10" t="s">
        <v>4</v>
      </c>
      <c r="L27" s="12"/>
      <c r="M27" s="28">
        <f>SUM(M24:M26)</f>
        <v>9</v>
      </c>
      <c r="N27" s="29" t="s">
        <v>1</v>
      </c>
      <c r="O27" s="11">
        <f>SUM(O24:O26)</f>
        <v>18</v>
      </c>
      <c r="P27" s="30"/>
      <c r="Q27" s="10" t="s">
        <v>4</v>
      </c>
      <c r="R27" s="12"/>
      <c r="S27" s="28">
        <f>SUM(S24:S26)</f>
        <v>18</v>
      </c>
      <c r="T27" s="29" t="s">
        <v>1</v>
      </c>
      <c r="U27" s="11">
        <f>SUM(U24:U26)</f>
        <v>12</v>
      </c>
      <c r="V27" s="30"/>
      <c r="W27" s="10" t="s">
        <v>4</v>
      </c>
      <c r="X27" s="12"/>
      <c r="Y27" s="28">
        <f>SUM(Y24:Y26)</f>
        <v>12</v>
      </c>
      <c r="Z27" s="29" t="s">
        <v>1</v>
      </c>
      <c r="AA27" s="11">
        <f>SUM(AA24:AA26)</f>
        <v>18</v>
      </c>
      <c r="AB27" s="30"/>
      <c r="AC27" s="127"/>
      <c r="AD27" s="128"/>
      <c r="AE27" s="128"/>
      <c r="AF27" s="128"/>
      <c r="AG27" s="128"/>
      <c r="AH27" s="129"/>
      <c r="AI27" s="113">
        <f>SUM(G27,M27,S27,Y27,AE27)</f>
        <v>47</v>
      </c>
      <c r="AJ27" s="114">
        <f>SUM(G27,I27,M27,O27,S27,U27,Y27,AA27,AE27,AG27)</f>
        <v>110</v>
      </c>
      <c r="AK27" s="135"/>
    </row>
    <row r="28" spans="3:39" ht="20.100000000000001" customHeight="1" x14ac:dyDescent="0.2">
      <c r="C28" s="2" t="s">
        <v>55</v>
      </c>
    </row>
    <row r="29" spans="3:39" ht="20.100000000000001" customHeight="1" x14ac:dyDescent="0.2">
      <c r="C29" s="2" t="s">
        <v>50</v>
      </c>
    </row>
    <row r="30" spans="3:39" ht="20.100000000000001" customHeight="1" x14ac:dyDescent="0.2">
      <c r="C30" s="2" t="s">
        <v>56</v>
      </c>
    </row>
    <row r="31" spans="3:39" ht="20.100000000000001" customHeight="1" x14ac:dyDescent="0.2">
      <c r="C31" s="2" t="s">
        <v>52</v>
      </c>
    </row>
    <row r="32" spans="3:39" ht="20.100000000000001" customHeight="1" x14ac:dyDescent="0.2">
      <c r="C32" s="2" t="s">
        <v>23</v>
      </c>
    </row>
    <row r="33" spans="3:3" ht="20.100000000000001" customHeight="1" x14ac:dyDescent="0.2">
      <c r="C33" s="2" t="s">
        <v>53</v>
      </c>
    </row>
    <row r="34" spans="3:3" ht="20.100000000000001" customHeight="1" x14ac:dyDescent="0.2">
      <c r="C34" s="2" t="s">
        <v>24</v>
      </c>
    </row>
    <row r="35" spans="3:3" ht="20.100000000000001" customHeight="1" x14ac:dyDescent="0.2">
      <c r="C35" s="2" t="s">
        <v>54</v>
      </c>
    </row>
  </sheetData>
  <mergeCells count="27">
    <mergeCell ref="AI2:AJ2"/>
    <mergeCell ref="C2:D2"/>
    <mergeCell ref="E2:J2"/>
    <mergeCell ref="K2:P2"/>
    <mergeCell ref="Q2:V2"/>
    <mergeCell ref="W2:AB2"/>
    <mergeCell ref="AC2:AH2"/>
    <mergeCell ref="C3:C7"/>
    <mergeCell ref="D3:D7"/>
    <mergeCell ref="E3:J7"/>
    <mergeCell ref="AK3:AK7"/>
    <mergeCell ref="C8:C12"/>
    <mergeCell ref="D8:D12"/>
    <mergeCell ref="K8:P12"/>
    <mergeCell ref="AK8:AK12"/>
    <mergeCell ref="C23:C27"/>
    <mergeCell ref="D23:D27"/>
    <mergeCell ref="AC23:AH27"/>
    <mergeCell ref="AK23:AK27"/>
    <mergeCell ref="C13:C17"/>
    <mergeCell ref="D13:D17"/>
    <mergeCell ref="Q13:V17"/>
    <mergeCell ref="AK13:AK17"/>
    <mergeCell ref="C18:C22"/>
    <mergeCell ref="D18:D22"/>
    <mergeCell ref="W18:AB22"/>
    <mergeCell ref="AK18:AK22"/>
  </mergeCells>
  <phoneticPr fontId="1"/>
  <printOptions horizontalCentered="1" verticalCentered="1"/>
  <pageMargins left="0.19685039370078741" right="0.19685039370078741" top="0.19685039370078741" bottom="0.19685039370078741" header="0.51181102362204722"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AG30"/>
  <sheetViews>
    <sheetView topLeftCell="A19" zoomScale="65" zoomScaleNormal="65" workbookViewId="0">
      <selection activeCell="AG23" sqref="AG23"/>
    </sheetView>
  </sheetViews>
  <sheetFormatPr defaultRowHeight="20.100000000000001" customHeight="1" x14ac:dyDescent="0.2"/>
  <cols>
    <col min="1" max="2" width="1.6640625" style="2" customWidth="1"/>
    <col min="3" max="3" width="4.6640625" style="2" customWidth="1"/>
    <col min="4" max="4" width="12.6640625" style="2" customWidth="1"/>
    <col min="5" max="5" width="4.6640625" style="2" customWidth="1"/>
    <col min="6" max="6" width="2.6640625" style="2" customWidth="1"/>
    <col min="7" max="7" width="4.6640625" style="2" customWidth="1"/>
    <col min="8" max="8" width="2.6640625" style="2" customWidth="1"/>
    <col min="9" max="9" width="4.6640625" style="2" customWidth="1"/>
    <col min="10" max="10" width="2.6640625" style="2" customWidth="1"/>
    <col min="11" max="11" width="4.6640625" style="2" customWidth="1"/>
    <col min="12" max="12" width="2.6640625" style="2" customWidth="1"/>
    <col min="13" max="13" width="4.6640625" style="2" customWidth="1"/>
    <col min="14" max="14" width="2.6640625" style="2" customWidth="1"/>
    <col min="15" max="15" width="4.6640625" style="2" customWidth="1"/>
    <col min="16" max="16" width="2.6640625" style="2" customWidth="1"/>
    <col min="17" max="17" width="4.6640625" style="2" customWidth="1"/>
    <col min="18" max="18" width="2.6640625" style="2" customWidth="1"/>
    <col min="19" max="19" width="4.6640625" style="2" customWidth="1"/>
    <col min="20" max="20" width="2.6640625" style="2" customWidth="1"/>
    <col min="21" max="21" width="4.6640625" style="2" customWidth="1"/>
    <col min="22" max="22" width="2.6640625" style="2" customWidth="1"/>
    <col min="23" max="23" width="4.6640625" style="2" customWidth="1"/>
    <col min="24" max="24" width="2.6640625" style="2" customWidth="1"/>
    <col min="25" max="25" width="4.6640625" style="2" customWidth="1"/>
    <col min="26" max="26" width="2.6640625" style="2" customWidth="1"/>
    <col min="27" max="27" width="4.6640625" style="2" customWidth="1"/>
    <col min="28" max="28" width="2.6640625" style="2" customWidth="1"/>
    <col min="29" max="30" width="10.6640625" style="2" customWidth="1"/>
    <col min="31" max="31" width="20.6640625" style="2" customWidth="1"/>
    <col min="32" max="32" width="1.6640625" style="2" customWidth="1"/>
    <col min="33" max="273" width="9" style="2"/>
    <col min="274" max="275" width="1.6640625" style="2" customWidth="1"/>
    <col min="276" max="276" width="4.6640625" style="2" customWidth="1"/>
    <col min="277" max="277" width="24.6640625" style="2" customWidth="1"/>
    <col min="278" max="278" width="4.6640625" style="2" customWidth="1"/>
    <col min="279" max="279" width="14.6640625" style="2" customWidth="1"/>
    <col min="280" max="280" width="4.6640625" style="2" customWidth="1"/>
    <col min="281" max="281" width="14.6640625" style="2" customWidth="1"/>
    <col min="282" max="282" width="4.6640625" style="2" customWidth="1"/>
    <col min="283" max="283" width="14.6640625" style="2" customWidth="1"/>
    <col min="284" max="284" width="4.6640625" style="2" customWidth="1"/>
    <col min="285" max="285" width="14.6640625" style="2" customWidth="1"/>
    <col min="286" max="286" width="20.6640625" style="2" customWidth="1"/>
    <col min="287" max="287" width="16.6640625" style="2" customWidth="1"/>
    <col min="288" max="288" width="1.6640625" style="2" customWidth="1"/>
    <col min="289" max="529" width="9" style="2"/>
    <col min="530" max="531" width="1.6640625" style="2" customWidth="1"/>
    <col min="532" max="532" width="4.6640625" style="2" customWidth="1"/>
    <col min="533" max="533" width="24.6640625" style="2" customWidth="1"/>
    <col min="534" max="534" width="4.6640625" style="2" customWidth="1"/>
    <col min="535" max="535" width="14.6640625" style="2" customWidth="1"/>
    <col min="536" max="536" width="4.6640625" style="2" customWidth="1"/>
    <col min="537" max="537" width="14.6640625" style="2" customWidth="1"/>
    <col min="538" max="538" width="4.6640625" style="2" customWidth="1"/>
    <col min="539" max="539" width="14.6640625" style="2" customWidth="1"/>
    <col min="540" max="540" width="4.6640625" style="2" customWidth="1"/>
    <col min="541" max="541" width="14.6640625" style="2" customWidth="1"/>
    <col min="542" max="542" width="20.6640625" style="2" customWidth="1"/>
    <col min="543" max="543" width="16.6640625" style="2" customWidth="1"/>
    <col min="544" max="544" width="1.6640625" style="2" customWidth="1"/>
    <col min="545" max="785" width="9" style="2"/>
    <col min="786" max="787" width="1.6640625" style="2" customWidth="1"/>
    <col min="788" max="788" width="4.6640625" style="2" customWidth="1"/>
    <col min="789" max="789" width="24.6640625" style="2" customWidth="1"/>
    <col min="790" max="790" width="4.6640625" style="2" customWidth="1"/>
    <col min="791" max="791" width="14.6640625" style="2" customWidth="1"/>
    <col min="792" max="792" width="4.6640625" style="2" customWidth="1"/>
    <col min="793" max="793" width="14.6640625" style="2" customWidth="1"/>
    <col min="794" max="794" width="4.6640625" style="2" customWidth="1"/>
    <col min="795" max="795" width="14.6640625" style="2" customWidth="1"/>
    <col min="796" max="796" width="4.6640625" style="2" customWidth="1"/>
    <col min="797" max="797" width="14.6640625" style="2" customWidth="1"/>
    <col min="798" max="798" width="20.6640625" style="2" customWidth="1"/>
    <col min="799" max="799" width="16.6640625" style="2" customWidth="1"/>
    <col min="800" max="800" width="1.6640625" style="2" customWidth="1"/>
    <col min="801" max="1041" width="9" style="2"/>
    <col min="1042" max="1043" width="1.6640625" style="2" customWidth="1"/>
    <col min="1044" max="1044" width="4.6640625" style="2" customWidth="1"/>
    <col min="1045" max="1045" width="24.6640625" style="2" customWidth="1"/>
    <col min="1046" max="1046" width="4.6640625" style="2" customWidth="1"/>
    <col min="1047" max="1047" width="14.6640625" style="2" customWidth="1"/>
    <col min="1048" max="1048" width="4.6640625" style="2" customWidth="1"/>
    <col min="1049" max="1049" width="14.6640625" style="2" customWidth="1"/>
    <col min="1050" max="1050" width="4.6640625" style="2" customWidth="1"/>
    <col min="1051" max="1051" width="14.6640625" style="2" customWidth="1"/>
    <col min="1052" max="1052" width="4.6640625" style="2" customWidth="1"/>
    <col min="1053" max="1053" width="14.6640625" style="2" customWidth="1"/>
    <col min="1054" max="1054" width="20.6640625" style="2" customWidth="1"/>
    <col min="1055" max="1055" width="16.6640625" style="2" customWidth="1"/>
    <col min="1056" max="1056" width="1.6640625" style="2" customWidth="1"/>
    <col min="1057" max="1297" width="9" style="2"/>
    <col min="1298" max="1299" width="1.6640625" style="2" customWidth="1"/>
    <col min="1300" max="1300" width="4.6640625" style="2" customWidth="1"/>
    <col min="1301" max="1301" width="24.6640625" style="2" customWidth="1"/>
    <col min="1302" max="1302" width="4.6640625" style="2" customWidth="1"/>
    <col min="1303" max="1303" width="14.6640625" style="2" customWidth="1"/>
    <col min="1304" max="1304" width="4.6640625" style="2" customWidth="1"/>
    <col min="1305" max="1305" width="14.6640625" style="2" customWidth="1"/>
    <col min="1306" max="1306" width="4.6640625" style="2" customWidth="1"/>
    <col min="1307" max="1307" width="14.6640625" style="2" customWidth="1"/>
    <col min="1308" max="1308" width="4.6640625" style="2" customWidth="1"/>
    <col min="1309" max="1309" width="14.6640625" style="2" customWidth="1"/>
    <col min="1310" max="1310" width="20.6640625" style="2" customWidth="1"/>
    <col min="1311" max="1311" width="16.6640625" style="2" customWidth="1"/>
    <col min="1312" max="1312" width="1.6640625" style="2" customWidth="1"/>
    <col min="1313" max="1553" width="9" style="2"/>
    <col min="1554" max="1555" width="1.6640625" style="2" customWidth="1"/>
    <col min="1556" max="1556" width="4.6640625" style="2" customWidth="1"/>
    <col min="1557" max="1557" width="24.6640625" style="2" customWidth="1"/>
    <col min="1558" max="1558" width="4.6640625" style="2" customWidth="1"/>
    <col min="1559" max="1559" width="14.6640625" style="2" customWidth="1"/>
    <col min="1560" max="1560" width="4.6640625" style="2" customWidth="1"/>
    <col min="1561" max="1561" width="14.6640625" style="2" customWidth="1"/>
    <col min="1562" max="1562" width="4.6640625" style="2" customWidth="1"/>
    <col min="1563" max="1563" width="14.6640625" style="2" customWidth="1"/>
    <col min="1564" max="1564" width="4.6640625" style="2" customWidth="1"/>
    <col min="1565" max="1565" width="14.6640625" style="2" customWidth="1"/>
    <col min="1566" max="1566" width="20.6640625" style="2" customWidth="1"/>
    <col min="1567" max="1567" width="16.6640625" style="2" customWidth="1"/>
    <col min="1568" max="1568" width="1.6640625" style="2" customWidth="1"/>
    <col min="1569" max="1809" width="9" style="2"/>
    <col min="1810" max="1811" width="1.6640625" style="2" customWidth="1"/>
    <col min="1812" max="1812" width="4.6640625" style="2" customWidth="1"/>
    <col min="1813" max="1813" width="24.6640625" style="2" customWidth="1"/>
    <col min="1814" max="1814" width="4.6640625" style="2" customWidth="1"/>
    <col min="1815" max="1815" width="14.6640625" style="2" customWidth="1"/>
    <col min="1816" max="1816" width="4.6640625" style="2" customWidth="1"/>
    <col min="1817" max="1817" width="14.6640625" style="2" customWidth="1"/>
    <col min="1818" max="1818" width="4.6640625" style="2" customWidth="1"/>
    <col min="1819" max="1819" width="14.6640625" style="2" customWidth="1"/>
    <col min="1820" max="1820" width="4.6640625" style="2" customWidth="1"/>
    <col min="1821" max="1821" width="14.6640625" style="2" customWidth="1"/>
    <col min="1822" max="1822" width="20.6640625" style="2" customWidth="1"/>
    <col min="1823" max="1823" width="16.6640625" style="2" customWidth="1"/>
    <col min="1824" max="1824" width="1.6640625" style="2" customWidth="1"/>
    <col min="1825" max="2065" width="9" style="2"/>
    <col min="2066" max="2067" width="1.6640625" style="2" customWidth="1"/>
    <col min="2068" max="2068" width="4.6640625" style="2" customWidth="1"/>
    <col min="2069" max="2069" width="24.6640625" style="2" customWidth="1"/>
    <col min="2070" max="2070" width="4.6640625" style="2" customWidth="1"/>
    <col min="2071" max="2071" width="14.6640625" style="2" customWidth="1"/>
    <col min="2072" max="2072" width="4.6640625" style="2" customWidth="1"/>
    <col min="2073" max="2073" width="14.6640625" style="2" customWidth="1"/>
    <col min="2074" max="2074" width="4.6640625" style="2" customWidth="1"/>
    <col min="2075" max="2075" width="14.6640625" style="2" customWidth="1"/>
    <col min="2076" max="2076" width="4.6640625" style="2" customWidth="1"/>
    <col min="2077" max="2077" width="14.6640625" style="2" customWidth="1"/>
    <col min="2078" max="2078" width="20.6640625" style="2" customWidth="1"/>
    <col min="2079" max="2079" width="16.6640625" style="2" customWidth="1"/>
    <col min="2080" max="2080" width="1.6640625" style="2" customWidth="1"/>
    <col min="2081" max="2321" width="9" style="2"/>
    <col min="2322" max="2323" width="1.6640625" style="2" customWidth="1"/>
    <col min="2324" max="2324" width="4.6640625" style="2" customWidth="1"/>
    <col min="2325" max="2325" width="24.6640625" style="2" customWidth="1"/>
    <col min="2326" max="2326" width="4.6640625" style="2" customWidth="1"/>
    <col min="2327" max="2327" width="14.6640625" style="2" customWidth="1"/>
    <col min="2328" max="2328" width="4.6640625" style="2" customWidth="1"/>
    <col min="2329" max="2329" width="14.6640625" style="2" customWidth="1"/>
    <col min="2330" max="2330" width="4.6640625" style="2" customWidth="1"/>
    <col min="2331" max="2331" width="14.6640625" style="2" customWidth="1"/>
    <col min="2332" max="2332" width="4.6640625" style="2" customWidth="1"/>
    <col min="2333" max="2333" width="14.6640625" style="2" customWidth="1"/>
    <col min="2334" max="2334" width="20.6640625" style="2" customWidth="1"/>
    <col min="2335" max="2335" width="16.6640625" style="2" customWidth="1"/>
    <col min="2336" max="2336" width="1.6640625" style="2" customWidth="1"/>
    <col min="2337" max="2577" width="9" style="2"/>
    <col min="2578" max="2579" width="1.6640625" style="2" customWidth="1"/>
    <col min="2580" max="2580" width="4.6640625" style="2" customWidth="1"/>
    <col min="2581" max="2581" width="24.6640625" style="2" customWidth="1"/>
    <col min="2582" max="2582" width="4.6640625" style="2" customWidth="1"/>
    <col min="2583" max="2583" width="14.6640625" style="2" customWidth="1"/>
    <col min="2584" max="2584" width="4.6640625" style="2" customWidth="1"/>
    <col min="2585" max="2585" width="14.6640625" style="2" customWidth="1"/>
    <col min="2586" max="2586" width="4.6640625" style="2" customWidth="1"/>
    <col min="2587" max="2587" width="14.6640625" style="2" customWidth="1"/>
    <col min="2588" max="2588" width="4.6640625" style="2" customWidth="1"/>
    <col min="2589" max="2589" width="14.6640625" style="2" customWidth="1"/>
    <col min="2590" max="2590" width="20.6640625" style="2" customWidth="1"/>
    <col min="2591" max="2591" width="16.6640625" style="2" customWidth="1"/>
    <col min="2592" max="2592" width="1.6640625" style="2" customWidth="1"/>
    <col min="2593" max="2833" width="9" style="2"/>
    <col min="2834" max="2835" width="1.6640625" style="2" customWidth="1"/>
    <col min="2836" max="2836" width="4.6640625" style="2" customWidth="1"/>
    <col min="2837" max="2837" width="24.6640625" style="2" customWidth="1"/>
    <col min="2838" max="2838" width="4.6640625" style="2" customWidth="1"/>
    <col min="2839" max="2839" width="14.6640625" style="2" customWidth="1"/>
    <col min="2840" max="2840" width="4.6640625" style="2" customWidth="1"/>
    <col min="2841" max="2841" width="14.6640625" style="2" customWidth="1"/>
    <col min="2842" max="2842" width="4.6640625" style="2" customWidth="1"/>
    <col min="2843" max="2843" width="14.6640625" style="2" customWidth="1"/>
    <col min="2844" max="2844" width="4.6640625" style="2" customWidth="1"/>
    <col min="2845" max="2845" width="14.6640625" style="2" customWidth="1"/>
    <col min="2846" max="2846" width="20.6640625" style="2" customWidth="1"/>
    <col min="2847" max="2847" width="16.6640625" style="2" customWidth="1"/>
    <col min="2848" max="2848" width="1.6640625" style="2" customWidth="1"/>
    <col min="2849" max="3089" width="9" style="2"/>
    <col min="3090" max="3091" width="1.6640625" style="2" customWidth="1"/>
    <col min="3092" max="3092" width="4.6640625" style="2" customWidth="1"/>
    <col min="3093" max="3093" width="24.6640625" style="2" customWidth="1"/>
    <col min="3094" max="3094" width="4.6640625" style="2" customWidth="1"/>
    <col min="3095" max="3095" width="14.6640625" style="2" customWidth="1"/>
    <col min="3096" max="3096" width="4.6640625" style="2" customWidth="1"/>
    <col min="3097" max="3097" width="14.6640625" style="2" customWidth="1"/>
    <col min="3098" max="3098" width="4.6640625" style="2" customWidth="1"/>
    <col min="3099" max="3099" width="14.6640625" style="2" customWidth="1"/>
    <col min="3100" max="3100" width="4.6640625" style="2" customWidth="1"/>
    <col min="3101" max="3101" width="14.6640625" style="2" customWidth="1"/>
    <col min="3102" max="3102" width="20.6640625" style="2" customWidth="1"/>
    <col min="3103" max="3103" width="16.6640625" style="2" customWidth="1"/>
    <col min="3104" max="3104" width="1.6640625" style="2" customWidth="1"/>
    <col min="3105" max="3345" width="9" style="2"/>
    <col min="3346" max="3347" width="1.6640625" style="2" customWidth="1"/>
    <col min="3348" max="3348" width="4.6640625" style="2" customWidth="1"/>
    <col min="3349" max="3349" width="24.6640625" style="2" customWidth="1"/>
    <col min="3350" max="3350" width="4.6640625" style="2" customWidth="1"/>
    <col min="3351" max="3351" width="14.6640625" style="2" customWidth="1"/>
    <col min="3352" max="3352" width="4.6640625" style="2" customWidth="1"/>
    <col min="3353" max="3353" width="14.6640625" style="2" customWidth="1"/>
    <col min="3354" max="3354" width="4.6640625" style="2" customWidth="1"/>
    <col min="3355" max="3355" width="14.6640625" style="2" customWidth="1"/>
    <col min="3356" max="3356" width="4.6640625" style="2" customWidth="1"/>
    <col min="3357" max="3357" width="14.6640625" style="2" customWidth="1"/>
    <col min="3358" max="3358" width="20.6640625" style="2" customWidth="1"/>
    <col min="3359" max="3359" width="16.6640625" style="2" customWidth="1"/>
    <col min="3360" max="3360" width="1.6640625" style="2" customWidth="1"/>
    <col min="3361" max="3601" width="9" style="2"/>
    <col min="3602" max="3603" width="1.6640625" style="2" customWidth="1"/>
    <col min="3604" max="3604" width="4.6640625" style="2" customWidth="1"/>
    <col min="3605" max="3605" width="24.6640625" style="2" customWidth="1"/>
    <col min="3606" max="3606" width="4.6640625" style="2" customWidth="1"/>
    <col min="3607" max="3607" width="14.6640625" style="2" customWidth="1"/>
    <col min="3608" max="3608" width="4.6640625" style="2" customWidth="1"/>
    <col min="3609" max="3609" width="14.6640625" style="2" customWidth="1"/>
    <col min="3610" max="3610" width="4.6640625" style="2" customWidth="1"/>
    <col min="3611" max="3611" width="14.6640625" style="2" customWidth="1"/>
    <col min="3612" max="3612" width="4.6640625" style="2" customWidth="1"/>
    <col min="3613" max="3613" width="14.6640625" style="2" customWidth="1"/>
    <col min="3614" max="3614" width="20.6640625" style="2" customWidth="1"/>
    <col min="3615" max="3615" width="16.6640625" style="2" customWidth="1"/>
    <col min="3616" max="3616" width="1.6640625" style="2" customWidth="1"/>
    <col min="3617" max="3857" width="9" style="2"/>
    <col min="3858" max="3859" width="1.6640625" style="2" customWidth="1"/>
    <col min="3860" max="3860" width="4.6640625" style="2" customWidth="1"/>
    <col min="3861" max="3861" width="24.6640625" style="2" customWidth="1"/>
    <col min="3862" max="3862" width="4.6640625" style="2" customWidth="1"/>
    <col min="3863" max="3863" width="14.6640625" style="2" customWidth="1"/>
    <col min="3864" max="3864" width="4.6640625" style="2" customWidth="1"/>
    <col min="3865" max="3865" width="14.6640625" style="2" customWidth="1"/>
    <col min="3866" max="3866" width="4.6640625" style="2" customWidth="1"/>
    <col min="3867" max="3867" width="14.6640625" style="2" customWidth="1"/>
    <col min="3868" max="3868" width="4.6640625" style="2" customWidth="1"/>
    <col min="3869" max="3869" width="14.6640625" style="2" customWidth="1"/>
    <col min="3870" max="3870" width="20.6640625" style="2" customWidth="1"/>
    <col min="3871" max="3871" width="16.6640625" style="2" customWidth="1"/>
    <col min="3872" max="3872" width="1.6640625" style="2" customWidth="1"/>
    <col min="3873" max="4113" width="9" style="2"/>
    <col min="4114" max="4115" width="1.6640625" style="2" customWidth="1"/>
    <col min="4116" max="4116" width="4.6640625" style="2" customWidth="1"/>
    <col min="4117" max="4117" width="24.6640625" style="2" customWidth="1"/>
    <col min="4118" max="4118" width="4.6640625" style="2" customWidth="1"/>
    <col min="4119" max="4119" width="14.6640625" style="2" customWidth="1"/>
    <col min="4120" max="4120" width="4.6640625" style="2" customWidth="1"/>
    <col min="4121" max="4121" width="14.6640625" style="2" customWidth="1"/>
    <col min="4122" max="4122" width="4.6640625" style="2" customWidth="1"/>
    <col min="4123" max="4123" width="14.6640625" style="2" customWidth="1"/>
    <col min="4124" max="4124" width="4.6640625" style="2" customWidth="1"/>
    <col min="4125" max="4125" width="14.6640625" style="2" customWidth="1"/>
    <col min="4126" max="4126" width="20.6640625" style="2" customWidth="1"/>
    <col min="4127" max="4127" width="16.6640625" style="2" customWidth="1"/>
    <col min="4128" max="4128" width="1.6640625" style="2" customWidth="1"/>
    <col min="4129" max="4369" width="9" style="2"/>
    <col min="4370" max="4371" width="1.6640625" style="2" customWidth="1"/>
    <col min="4372" max="4372" width="4.6640625" style="2" customWidth="1"/>
    <col min="4373" max="4373" width="24.6640625" style="2" customWidth="1"/>
    <col min="4374" max="4374" width="4.6640625" style="2" customWidth="1"/>
    <col min="4375" max="4375" width="14.6640625" style="2" customWidth="1"/>
    <col min="4376" max="4376" width="4.6640625" style="2" customWidth="1"/>
    <col min="4377" max="4377" width="14.6640625" style="2" customWidth="1"/>
    <col min="4378" max="4378" width="4.6640625" style="2" customWidth="1"/>
    <col min="4379" max="4379" width="14.6640625" style="2" customWidth="1"/>
    <col min="4380" max="4380" width="4.6640625" style="2" customWidth="1"/>
    <col min="4381" max="4381" width="14.6640625" style="2" customWidth="1"/>
    <col min="4382" max="4382" width="20.6640625" style="2" customWidth="1"/>
    <col min="4383" max="4383" width="16.6640625" style="2" customWidth="1"/>
    <col min="4384" max="4384" width="1.6640625" style="2" customWidth="1"/>
    <col min="4385" max="4625" width="9" style="2"/>
    <col min="4626" max="4627" width="1.6640625" style="2" customWidth="1"/>
    <col min="4628" max="4628" width="4.6640625" style="2" customWidth="1"/>
    <col min="4629" max="4629" width="24.6640625" style="2" customWidth="1"/>
    <col min="4630" max="4630" width="4.6640625" style="2" customWidth="1"/>
    <col min="4631" max="4631" width="14.6640625" style="2" customWidth="1"/>
    <col min="4632" max="4632" width="4.6640625" style="2" customWidth="1"/>
    <col min="4633" max="4633" width="14.6640625" style="2" customWidth="1"/>
    <col min="4634" max="4634" width="4.6640625" style="2" customWidth="1"/>
    <col min="4635" max="4635" width="14.6640625" style="2" customWidth="1"/>
    <col min="4636" max="4636" width="4.6640625" style="2" customWidth="1"/>
    <col min="4637" max="4637" width="14.6640625" style="2" customWidth="1"/>
    <col min="4638" max="4638" width="20.6640625" style="2" customWidth="1"/>
    <col min="4639" max="4639" width="16.6640625" style="2" customWidth="1"/>
    <col min="4640" max="4640" width="1.6640625" style="2" customWidth="1"/>
    <col min="4641" max="4881" width="9" style="2"/>
    <col min="4882" max="4883" width="1.6640625" style="2" customWidth="1"/>
    <col min="4884" max="4884" width="4.6640625" style="2" customWidth="1"/>
    <col min="4885" max="4885" width="24.6640625" style="2" customWidth="1"/>
    <col min="4886" max="4886" width="4.6640625" style="2" customWidth="1"/>
    <col min="4887" max="4887" width="14.6640625" style="2" customWidth="1"/>
    <col min="4888" max="4888" width="4.6640625" style="2" customWidth="1"/>
    <col min="4889" max="4889" width="14.6640625" style="2" customWidth="1"/>
    <col min="4890" max="4890" width="4.6640625" style="2" customWidth="1"/>
    <col min="4891" max="4891" width="14.6640625" style="2" customWidth="1"/>
    <col min="4892" max="4892" width="4.6640625" style="2" customWidth="1"/>
    <col min="4893" max="4893" width="14.6640625" style="2" customWidth="1"/>
    <col min="4894" max="4894" width="20.6640625" style="2" customWidth="1"/>
    <col min="4895" max="4895" width="16.6640625" style="2" customWidth="1"/>
    <col min="4896" max="4896" width="1.6640625" style="2" customWidth="1"/>
    <col min="4897" max="5137" width="9" style="2"/>
    <col min="5138" max="5139" width="1.6640625" style="2" customWidth="1"/>
    <col min="5140" max="5140" width="4.6640625" style="2" customWidth="1"/>
    <col min="5141" max="5141" width="24.6640625" style="2" customWidth="1"/>
    <col min="5142" max="5142" width="4.6640625" style="2" customWidth="1"/>
    <col min="5143" max="5143" width="14.6640625" style="2" customWidth="1"/>
    <col min="5144" max="5144" width="4.6640625" style="2" customWidth="1"/>
    <col min="5145" max="5145" width="14.6640625" style="2" customWidth="1"/>
    <col min="5146" max="5146" width="4.6640625" style="2" customWidth="1"/>
    <col min="5147" max="5147" width="14.6640625" style="2" customWidth="1"/>
    <col min="5148" max="5148" width="4.6640625" style="2" customWidth="1"/>
    <col min="5149" max="5149" width="14.6640625" style="2" customWidth="1"/>
    <col min="5150" max="5150" width="20.6640625" style="2" customWidth="1"/>
    <col min="5151" max="5151" width="16.6640625" style="2" customWidth="1"/>
    <col min="5152" max="5152" width="1.6640625" style="2" customWidth="1"/>
    <col min="5153" max="5393" width="9" style="2"/>
    <col min="5394" max="5395" width="1.6640625" style="2" customWidth="1"/>
    <col min="5396" max="5396" width="4.6640625" style="2" customWidth="1"/>
    <col min="5397" max="5397" width="24.6640625" style="2" customWidth="1"/>
    <col min="5398" max="5398" width="4.6640625" style="2" customWidth="1"/>
    <col min="5399" max="5399" width="14.6640625" style="2" customWidth="1"/>
    <col min="5400" max="5400" width="4.6640625" style="2" customWidth="1"/>
    <col min="5401" max="5401" width="14.6640625" style="2" customWidth="1"/>
    <col min="5402" max="5402" width="4.6640625" style="2" customWidth="1"/>
    <col min="5403" max="5403" width="14.6640625" style="2" customWidth="1"/>
    <col min="5404" max="5404" width="4.6640625" style="2" customWidth="1"/>
    <col min="5405" max="5405" width="14.6640625" style="2" customWidth="1"/>
    <col min="5406" max="5406" width="20.6640625" style="2" customWidth="1"/>
    <col min="5407" max="5407" width="16.6640625" style="2" customWidth="1"/>
    <col min="5408" max="5408" width="1.6640625" style="2" customWidth="1"/>
    <col min="5409" max="5649" width="9" style="2"/>
    <col min="5650" max="5651" width="1.6640625" style="2" customWidth="1"/>
    <col min="5652" max="5652" width="4.6640625" style="2" customWidth="1"/>
    <col min="5653" max="5653" width="24.6640625" style="2" customWidth="1"/>
    <col min="5654" max="5654" width="4.6640625" style="2" customWidth="1"/>
    <col min="5655" max="5655" width="14.6640625" style="2" customWidth="1"/>
    <col min="5656" max="5656" width="4.6640625" style="2" customWidth="1"/>
    <col min="5657" max="5657" width="14.6640625" style="2" customWidth="1"/>
    <col min="5658" max="5658" width="4.6640625" style="2" customWidth="1"/>
    <col min="5659" max="5659" width="14.6640625" style="2" customWidth="1"/>
    <col min="5660" max="5660" width="4.6640625" style="2" customWidth="1"/>
    <col min="5661" max="5661" width="14.6640625" style="2" customWidth="1"/>
    <col min="5662" max="5662" width="20.6640625" style="2" customWidth="1"/>
    <col min="5663" max="5663" width="16.6640625" style="2" customWidth="1"/>
    <col min="5664" max="5664" width="1.6640625" style="2" customWidth="1"/>
    <col min="5665" max="5905" width="9" style="2"/>
    <col min="5906" max="5907" width="1.6640625" style="2" customWidth="1"/>
    <col min="5908" max="5908" width="4.6640625" style="2" customWidth="1"/>
    <col min="5909" max="5909" width="24.6640625" style="2" customWidth="1"/>
    <col min="5910" max="5910" width="4.6640625" style="2" customWidth="1"/>
    <col min="5911" max="5911" width="14.6640625" style="2" customWidth="1"/>
    <col min="5912" max="5912" width="4.6640625" style="2" customWidth="1"/>
    <col min="5913" max="5913" width="14.6640625" style="2" customWidth="1"/>
    <col min="5914" max="5914" width="4.6640625" style="2" customWidth="1"/>
    <col min="5915" max="5915" width="14.6640625" style="2" customWidth="1"/>
    <col min="5916" max="5916" width="4.6640625" style="2" customWidth="1"/>
    <col min="5917" max="5917" width="14.6640625" style="2" customWidth="1"/>
    <col min="5918" max="5918" width="20.6640625" style="2" customWidth="1"/>
    <col min="5919" max="5919" width="16.6640625" style="2" customWidth="1"/>
    <col min="5920" max="5920" width="1.6640625" style="2" customWidth="1"/>
    <col min="5921" max="6161" width="9" style="2"/>
    <col min="6162" max="6163" width="1.6640625" style="2" customWidth="1"/>
    <col min="6164" max="6164" width="4.6640625" style="2" customWidth="1"/>
    <col min="6165" max="6165" width="24.6640625" style="2" customWidth="1"/>
    <col min="6166" max="6166" width="4.6640625" style="2" customWidth="1"/>
    <col min="6167" max="6167" width="14.6640625" style="2" customWidth="1"/>
    <col min="6168" max="6168" width="4.6640625" style="2" customWidth="1"/>
    <col min="6169" max="6169" width="14.6640625" style="2" customWidth="1"/>
    <col min="6170" max="6170" width="4.6640625" style="2" customWidth="1"/>
    <col min="6171" max="6171" width="14.6640625" style="2" customWidth="1"/>
    <col min="6172" max="6172" width="4.6640625" style="2" customWidth="1"/>
    <col min="6173" max="6173" width="14.6640625" style="2" customWidth="1"/>
    <col min="6174" max="6174" width="20.6640625" style="2" customWidth="1"/>
    <col min="6175" max="6175" width="16.6640625" style="2" customWidth="1"/>
    <col min="6176" max="6176" width="1.6640625" style="2" customWidth="1"/>
    <col min="6177" max="6417" width="9" style="2"/>
    <col min="6418" max="6419" width="1.6640625" style="2" customWidth="1"/>
    <col min="6420" max="6420" width="4.6640625" style="2" customWidth="1"/>
    <col min="6421" max="6421" width="24.6640625" style="2" customWidth="1"/>
    <col min="6422" max="6422" width="4.6640625" style="2" customWidth="1"/>
    <col min="6423" max="6423" width="14.6640625" style="2" customWidth="1"/>
    <col min="6424" max="6424" width="4.6640625" style="2" customWidth="1"/>
    <col min="6425" max="6425" width="14.6640625" style="2" customWidth="1"/>
    <col min="6426" max="6426" width="4.6640625" style="2" customWidth="1"/>
    <col min="6427" max="6427" width="14.6640625" style="2" customWidth="1"/>
    <col min="6428" max="6428" width="4.6640625" style="2" customWidth="1"/>
    <col min="6429" max="6429" width="14.6640625" style="2" customWidth="1"/>
    <col min="6430" max="6430" width="20.6640625" style="2" customWidth="1"/>
    <col min="6431" max="6431" width="16.6640625" style="2" customWidth="1"/>
    <col min="6432" max="6432" width="1.6640625" style="2" customWidth="1"/>
    <col min="6433" max="6673" width="9" style="2"/>
    <col min="6674" max="6675" width="1.6640625" style="2" customWidth="1"/>
    <col min="6676" max="6676" width="4.6640625" style="2" customWidth="1"/>
    <col min="6677" max="6677" width="24.6640625" style="2" customWidth="1"/>
    <col min="6678" max="6678" width="4.6640625" style="2" customWidth="1"/>
    <col min="6679" max="6679" width="14.6640625" style="2" customWidth="1"/>
    <col min="6680" max="6680" width="4.6640625" style="2" customWidth="1"/>
    <col min="6681" max="6681" width="14.6640625" style="2" customWidth="1"/>
    <col min="6682" max="6682" width="4.6640625" style="2" customWidth="1"/>
    <col min="6683" max="6683" width="14.6640625" style="2" customWidth="1"/>
    <col min="6684" max="6684" width="4.6640625" style="2" customWidth="1"/>
    <col min="6685" max="6685" width="14.6640625" style="2" customWidth="1"/>
    <col min="6686" max="6686" width="20.6640625" style="2" customWidth="1"/>
    <col min="6687" max="6687" width="16.6640625" style="2" customWidth="1"/>
    <col min="6688" max="6688" width="1.6640625" style="2" customWidth="1"/>
    <col min="6689" max="6929" width="9" style="2"/>
    <col min="6930" max="6931" width="1.6640625" style="2" customWidth="1"/>
    <col min="6932" max="6932" width="4.6640625" style="2" customWidth="1"/>
    <col min="6933" max="6933" width="24.6640625" style="2" customWidth="1"/>
    <col min="6934" max="6934" width="4.6640625" style="2" customWidth="1"/>
    <col min="6935" max="6935" width="14.6640625" style="2" customWidth="1"/>
    <col min="6936" max="6936" width="4.6640625" style="2" customWidth="1"/>
    <col min="6937" max="6937" width="14.6640625" style="2" customWidth="1"/>
    <col min="6938" max="6938" width="4.6640625" style="2" customWidth="1"/>
    <col min="6939" max="6939" width="14.6640625" style="2" customWidth="1"/>
    <col min="6940" max="6940" width="4.6640625" style="2" customWidth="1"/>
    <col min="6941" max="6941" width="14.6640625" style="2" customWidth="1"/>
    <col min="6942" max="6942" width="20.6640625" style="2" customWidth="1"/>
    <col min="6943" max="6943" width="16.6640625" style="2" customWidth="1"/>
    <col min="6944" max="6944" width="1.6640625" style="2" customWidth="1"/>
    <col min="6945" max="7185" width="9" style="2"/>
    <col min="7186" max="7187" width="1.6640625" style="2" customWidth="1"/>
    <col min="7188" max="7188" width="4.6640625" style="2" customWidth="1"/>
    <col min="7189" max="7189" width="24.6640625" style="2" customWidth="1"/>
    <col min="7190" max="7190" width="4.6640625" style="2" customWidth="1"/>
    <col min="7191" max="7191" width="14.6640625" style="2" customWidth="1"/>
    <col min="7192" max="7192" width="4.6640625" style="2" customWidth="1"/>
    <col min="7193" max="7193" width="14.6640625" style="2" customWidth="1"/>
    <col min="7194" max="7194" width="4.6640625" style="2" customWidth="1"/>
    <col min="7195" max="7195" width="14.6640625" style="2" customWidth="1"/>
    <col min="7196" max="7196" width="4.6640625" style="2" customWidth="1"/>
    <col min="7197" max="7197" width="14.6640625" style="2" customWidth="1"/>
    <col min="7198" max="7198" width="20.6640625" style="2" customWidth="1"/>
    <col min="7199" max="7199" width="16.6640625" style="2" customWidth="1"/>
    <col min="7200" max="7200" width="1.6640625" style="2" customWidth="1"/>
    <col min="7201" max="7441" width="9" style="2"/>
    <col min="7442" max="7443" width="1.6640625" style="2" customWidth="1"/>
    <col min="7444" max="7444" width="4.6640625" style="2" customWidth="1"/>
    <col min="7445" max="7445" width="24.6640625" style="2" customWidth="1"/>
    <col min="7446" max="7446" width="4.6640625" style="2" customWidth="1"/>
    <col min="7447" max="7447" width="14.6640625" style="2" customWidth="1"/>
    <col min="7448" max="7448" width="4.6640625" style="2" customWidth="1"/>
    <col min="7449" max="7449" width="14.6640625" style="2" customWidth="1"/>
    <col min="7450" max="7450" width="4.6640625" style="2" customWidth="1"/>
    <col min="7451" max="7451" width="14.6640625" style="2" customWidth="1"/>
    <col min="7452" max="7452" width="4.6640625" style="2" customWidth="1"/>
    <col min="7453" max="7453" width="14.6640625" style="2" customWidth="1"/>
    <col min="7454" max="7454" width="20.6640625" style="2" customWidth="1"/>
    <col min="7455" max="7455" width="16.6640625" style="2" customWidth="1"/>
    <col min="7456" max="7456" width="1.6640625" style="2" customWidth="1"/>
    <col min="7457" max="7697" width="9" style="2"/>
    <col min="7698" max="7699" width="1.6640625" style="2" customWidth="1"/>
    <col min="7700" max="7700" width="4.6640625" style="2" customWidth="1"/>
    <col min="7701" max="7701" width="24.6640625" style="2" customWidth="1"/>
    <col min="7702" max="7702" width="4.6640625" style="2" customWidth="1"/>
    <col min="7703" max="7703" width="14.6640625" style="2" customWidth="1"/>
    <col min="7704" max="7704" width="4.6640625" style="2" customWidth="1"/>
    <col min="7705" max="7705" width="14.6640625" style="2" customWidth="1"/>
    <col min="7706" max="7706" width="4.6640625" style="2" customWidth="1"/>
    <col min="7707" max="7707" width="14.6640625" style="2" customWidth="1"/>
    <col min="7708" max="7708" width="4.6640625" style="2" customWidth="1"/>
    <col min="7709" max="7709" width="14.6640625" style="2" customWidth="1"/>
    <col min="7710" max="7710" width="20.6640625" style="2" customWidth="1"/>
    <col min="7711" max="7711" width="16.6640625" style="2" customWidth="1"/>
    <col min="7712" max="7712" width="1.6640625" style="2" customWidth="1"/>
    <col min="7713" max="7953" width="9" style="2"/>
    <col min="7954" max="7955" width="1.6640625" style="2" customWidth="1"/>
    <col min="7956" max="7956" width="4.6640625" style="2" customWidth="1"/>
    <col min="7957" max="7957" width="24.6640625" style="2" customWidth="1"/>
    <col min="7958" max="7958" width="4.6640625" style="2" customWidth="1"/>
    <col min="7959" max="7959" width="14.6640625" style="2" customWidth="1"/>
    <col min="7960" max="7960" width="4.6640625" style="2" customWidth="1"/>
    <col min="7961" max="7961" width="14.6640625" style="2" customWidth="1"/>
    <col min="7962" max="7962" width="4.6640625" style="2" customWidth="1"/>
    <col min="7963" max="7963" width="14.6640625" style="2" customWidth="1"/>
    <col min="7964" max="7964" width="4.6640625" style="2" customWidth="1"/>
    <col min="7965" max="7965" width="14.6640625" style="2" customWidth="1"/>
    <col min="7966" max="7966" width="20.6640625" style="2" customWidth="1"/>
    <col min="7967" max="7967" width="16.6640625" style="2" customWidth="1"/>
    <col min="7968" max="7968" width="1.6640625" style="2" customWidth="1"/>
    <col min="7969" max="8209" width="9" style="2"/>
    <col min="8210" max="8211" width="1.6640625" style="2" customWidth="1"/>
    <col min="8212" max="8212" width="4.6640625" style="2" customWidth="1"/>
    <col min="8213" max="8213" width="24.6640625" style="2" customWidth="1"/>
    <col min="8214" max="8214" width="4.6640625" style="2" customWidth="1"/>
    <col min="8215" max="8215" width="14.6640625" style="2" customWidth="1"/>
    <col min="8216" max="8216" width="4.6640625" style="2" customWidth="1"/>
    <col min="8217" max="8217" width="14.6640625" style="2" customWidth="1"/>
    <col min="8218" max="8218" width="4.6640625" style="2" customWidth="1"/>
    <col min="8219" max="8219" width="14.6640625" style="2" customWidth="1"/>
    <col min="8220" max="8220" width="4.6640625" style="2" customWidth="1"/>
    <col min="8221" max="8221" width="14.6640625" style="2" customWidth="1"/>
    <col min="8222" max="8222" width="20.6640625" style="2" customWidth="1"/>
    <col min="8223" max="8223" width="16.6640625" style="2" customWidth="1"/>
    <col min="8224" max="8224" width="1.6640625" style="2" customWidth="1"/>
    <col min="8225" max="8465" width="9" style="2"/>
    <col min="8466" max="8467" width="1.6640625" style="2" customWidth="1"/>
    <col min="8468" max="8468" width="4.6640625" style="2" customWidth="1"/>
    <col min="8469" max="8469" width="24.6640625" style="2" customWidth="1"/>
    <col min="8470" max="8470" width="4.6640625" style="2" customWidth="1"/>
    <col min="8471" max="8471" width="14.6640625" style="2" customWidth="1"/>
    <col min="8472" max="8472" width="4.6640625" style="2" customWidth="1"/>
    <col min="8473" max="8473" width="14.6640625" style="2" customWidth="1"/>
    <col min="8474" max="8474" width="4.6640625" style="2" customWidth="1"/>
    <col min="8475" max="8475" width="14.6640625" style="2" customWidth="1"/>
    <col min="8476" max="8476" width="4.6640625" style="2" customWidth="1"/>
    <col min="8477" max="8477" width="14.6640625" style="2" customWidth="1"/>
    <col min="8478" max="8478" width="20.6640625" style="2" customWidth="1"/>
    <col min="8479" max="8479" width="16.6640625" style="2" customWidth="1"/>
    <col min="8480" max="8480" width="1.6640625" style="2" customWidth="1"/>
    <col min="8481" max="8721" width="9" style="2"/>
    <col min="8722" max="8723" width="1.6640625" style="2" customWidth="1"/>
    <col min="8724" max="8724" width="4.6640625" style="2" customWidth="1"/>
    <col min="8725" max="8725" width="24.6640625" style="2" customWidth="1"/>
    <col min="8726" max="8726" width="4.6640625" style="2" customWidth="1"/>
    <col min="8727" max="8727" width="14.6640625" style="2" customWidth="1"/>
    <col min="8728" max="8728" width="4.6640625" style="2" customWidth="1"/>
    <col min="8729" max="8729" width="14.6640625" style="2" customWidth="1"/>
    <col min="8730" max="8730" width="4.6640625" style="2" customWidth="1"/>
    <col min="8731" max="8731" width="14.6640625" style="2" customWidth="1"/>
    <col min="8732" max="8732" width="4.6640625" style="2" customWidth="1"/>
    <col min="8733" max="8733" width="14.6640625" style="2" customWidth="1"/>
    <col min="8734" max="8734" width="20.6640625" style="2" customWidth="1"/>
    <col min="8735" max="8735" width="16.6640625" style="2" customWidth="1"/>
    <col min="8736" max="8736" width="1.6640625" style="2" customWidth="1"/>
    <col min="8737" max="8977" width="9" style="2"/>
    <col min="8978" max="8979" width="1.6640625" style="2" customWidth="1"/>
    <col min="8980" max="8980" width="4.6640625" style="2" customWidth="1"/>
    <col min="8981" max="8981" width="24.6640625" style="2" customWidth="1"/>
    <col min="8982" max="8982" width="4.6640625" style="2" customWidth="1"/>
    <col min="8983" max="8983" width="14.6640625" style="2" customWidth="1"/>
    <col min="8984" max="8984" width="4.6640625" style="2" customWidth="1"/>
    <col min="8985" max="8985" width="14.6640625" style="2" customWidth="1"/>
    <col min="8986" max="8986" width="4.6640625" style="2" customWidth="1"/>
    <col min="8987" max="8987" width="14.6640625" style="2" customWidth="1"/>
    <col min="8988" max="8988" width="4.6640625" style="2" customWidth="1"/>
    <col min="8989" max="8989" width="14.6640625" style="2" customWidth="1"/>
    <col min="8990" max="8990" width="20.6640625" style="2" customWidth="1"/>
    <col min="8991" max="8991" width="16.6640625" style="2" customWidth="1"/>
    <col min="8992" max="8992" width="1.6640625" style="2" customWidth="1"/>
    <col min="8993" max="9233" width="9" style="2"/>
    <col min="9234" max="9235" width="1.6640625" style="2" customWidth="1"/>
    <col min="9236" max="9236" width="4.6640625" style="2" customWidth="1"/>
    <col min="9237" max="9237" width="24.6640625" style="2" customWidth="1"/>
    <col min="9238" max="9238" width="4.6640625" style="2" customWidth="1"/>
    <col min="9239" max="9239" width="14.6640625" style="2" customWidth="1"/>
    <col min="9240" max="9240" width="4.6640625" style="2" customWidth="1"/>
    <col min="9241" max="9241" width="14.6640625" style="2" customWidth="1"/>
    <col min="9242" max="9242" width="4.6640625" style="2" customWidth="1"/>
    <col min="9243" max="9243" width="14.6640625" style="2" customWidth="1"/>
    <col min="9244" max="9244" width="4.6640625" style="2" customWidth="1"/>
    <col min="9245" max="9245" width="14.6640625" style="2" customWidth="1"/>
    <col min="9246" max="9246" width="20.6640625" style="2" customWidth="1"/>
    <col min="9247" max="9247" width="16.6640625" style="2" customWidth="1"/>
    <col min="9248" max="9248" width="1.6640625" style="2" customWidth="1"/>
    <col min="9249" max="9489" width="9" style="2"/>
    <col min="9490" max="9491" width="1.6640625" style="2" customWidth="1"/>
    <col min="9492" max="9492" width="4.6640625" style="2" customWidth="1"/>
    <col min="9493" max="9493" width="24.6640625" style="2" customWidth="1"/>
    <col min="9494" max="9494" width="4.6640625" style="2" customWidth="1"/>
    <col min="9495" max="9495" width="14.6640625" style="2" customWidth="1"/>
    <col min="9496" max="9496" width="4.6640625" style="2" customWidth="1"/>
    <col min="9497" max="9497" width="14.6640625" style="2" customWidth="1"/>
    <col min="9498" max="9498" width="4.6640625" style="2" customWidth="1"/>
    <col min="9499" max="9499" width="14.6640625" style="2" customWidth="1"/>
    <col min="9500" max="9500" width="4.6640625" style="2" customWidth="1"/>
    <col min="9501" max="9501" width="14.6640625" style="2" customWidth="1"/>
    <col min="9502" max="9502" width="20.6640625" style="2" customWidth="1"/>
    <col min="9503" max="9503" width="16.6640625" style="2" customWidth="1"/>
    <col min="9504" max="9504" width="1.6640625" style="2" customWidth="1"/>
    <col min="9505" max="9745" width="9" style="2"/>
    <col min="9746" max="9747" width="1.6640625" style="2" customWidth="1"/>
    <col min="9748" max="9748" width="4.6640625" style="2" customWidth="1"/>
    <col min="9749" max="9749" width="24.6640625" style="2" customWidth="1"/>
    <col min="9750" max="9750" width="4.6640625" style="2" customWidth="1"/>
    <col min="9751" max="9751" width="14.6640625" style="2" customWidth="1"/>
    <col min="9752" max="9752" width="4.6640625" style="2" customWidth="1"/>
    <col min="9753" max="9753" width="14.6640625" style="2" customWidth="1"/>
    <col min="9754" max="9754" width="4.6640625" style="2" customWidth="1"/>
    <col min="9755" max="9755" width="14.6640625" style="2" customWidth="1"/>
    <col min="9756" max="9756" width="4.6640625" style="2" customWidth="1"/>
    <col min="9757" max="9757" width="14.6640625" style="2" customWidth="1"/>
    <col min="9758" max="9758" width="20.6640625" style="2" customWidth="1"/>
    <col min="9759" max="9759" width="16.6640625" style="2" customWidth="1"/>
    <col min="9760" max="9760" width="1.6640625" style="2" customWidth="1"/>
    <col min="9761" max="10001" width="9" style="2"/>
    <col min="10002" max="10003" width="1.6640625" style="2" customWidth="1"/>
    <col min="10004" max="10004" width="4.6640625" style="2" customWidth="1"/>
    <col min="10005" max="10005" width="24.6640625" style="2" customWidth="1"/>
    <col min="10006" max="10006" width="4.6640625" style="2" customWidth="1"/>
    <col min="10007" max="10007" width="14.6640625" style="2" customWidth="1"/>
    <col min="10008" max="10008" width="4.6640625" style="2" customWidth="1"/>
    <col min="10009" max="10009" width="14.6640625" style="2" customWidth="1"/>
    <col min="10010" max="10010" width="4.6640625" style="2" customWidth="1"/>
    <col min="10011" max="10011" width="14.6640625" style="2" customWidth="1"/>
    <col min="10012" max="10012" width="4.6640625" style="2" customWidth="1"/>
    <col min="10013" max="10013" width="14.6640625" style="2" customWidth="1"/>
    <col min="10014" max="10014" width="20.6640625" style="2" customWidth="1"/>
    <col min="10015" max="10015" width="16.6640625" style="2" customWidth="1"/>
    <col min="10016" max="10016" width="1.6640625" style="2" customWidth="1"/>
    <col min="10017" max="10257" width="9" style="2"/>
    <col min="10258" max="10259" width="1.6640625" style="2" customWidth="1"/>
    <col min="10260" max="10260" width="4.6640625" style="2" customWidth="1"/>
    <col min="10261" max="10261" width="24.6640625" style="2" customWidth="1"/>
    <col min="10262" max="10262" width="4.6640625" style="2" customWidth="1"/>
    <col min="10263" max="10263" width="14.6640625" style="2" customWidth="1"/>
    <col min="10264" max="10264" width="4.6640625" style="2" customWidth="1"/>
    <col min="10265" max="10265" width="14.6640625" style="2" customWidth="1"/>
    <col min="10266" max="10266" width="4.6640625" style="2" customWidth="1"/>
    <col min="10267" max="10267" width="14.6640625" style="2" customWidth="1"/>
    <col min="10268" max="10268" width="4.6640625" style="2" customWidth="1"/>
    <col min="10269" max="10269" width="14.6640625" style="2" customWidth="1"/>
    <col min="10270" max="10270" width="20.6640625" style="2" customWidth="1"/>
    <col min="10271" max="10271" width="16.6640625" style="2" customWidth="1"/>
    <col min="10272" max="10272" width="1.6640625" style="2" customWidth="1"/>
    <col min="10273" max="10513" width="9" style="2"/>
    <col min="10514" max="10515" width="1.6640625" style="2" customWidth="1"/>
    <col min="10516" max="10516" width="4.6640625" style="2" customWidth="1"/>
    <col min="10517" max="10517" width="24.6640625" style="2" customWidth="1"/>
    <col min="10518" max="10518" width="4.6640625" style="2" customWidth="1"/>
    <col min="10519" max="10519" width="14.6640625" style="2" customWidth="1"/>
    <col min="10520" max="10520" width="4.6640625" style="2" customWidth="1"/>
    <col min="10521" max="10521" width="14.6640625" style="2" customWidth="1"/>
    <col min="10522" max="10522" width="4.6640625" style="2" customWidth="1"/>
    <col min="10523" max="10523" width="14.6640625" style="2" customWidth="1"/>
    <col min="10524" max="10524" width="4.6640625" style="2" customWidth="1"/>
    <col min="10525" max="10525" width="14.6640625" style="2" customWidth="1"/>
    <col min="10526" max="10526" width="20.6640625" style="2" customWidth="1"/>
    <col min="10527" max="10527" width="16.6640625" style="2" customWidth="1"/>
    <col min="10528" max="10528" width="1.6640625" style="2" customWidth="1"/>
    <col min="10529" max="10769" width="9" style="2"/>
    <col min="10770" max="10771" width="1.6640625" style="2" customWidth="1"/>
    <col min="10772" max="10772" width="4.6640625" style="2" customWidth="1"/>
    <col min="10773" max="10773" width="24.6640625" style="2" customWidth="1"/>
    <col min="10774" max="10774" width="4.6640625" style="2" customWidth="1"/>
    <col min="10775" max="10775" width="14.6640625" style="2" customWidth="1"/>
    <col min="10776" max="10776" width="4.6640625" style="2" customWidth="1"/>
    <col min="10777" max="10777" width="14.6640625" style="2" customWidth="1"/>
    <col min="10778" max="10778" width="4.6640625" style="2" customWidth="1"/>
    <col min="10779" max="10779" width="14.6640625" style="2" customWidth="1"/>
    <col min="10780" max="10780" width="4.6640625" style="2" customWidth="1"/>
    <col min="10781" max="10781" width="14.6640625" style="2" customWidth="1"/>
    <col min="10782" max="10782" width="20.6640625" style="2" customWidth="1"/>
    <col min="10783" max="10783" width="16.6640625" style="2" customWidth="1"/>
    <col min="10784" max="10784" width="1.6640625" style="2" customWidth="1"/>
    <col min="10785" max="11025" width="9" style="2"/>
    <col min="11026" max="11027" width="1.6640625" style="2" customWidth="1"/>
    <col min="11028" max="11028" width="4.6640625" style="2" customWidth="1"/>
    <col min="11029" max="11029" width="24.6640625" style="2" customWidth="1"/>
    <col min="11030" max="11030" width="4.6640625" style="2" customWidth="1"/>
    <col min="11031" max="11031" width="14.6640625" style="2" customWidth="1"/>
    <col min="11032" max="11032" width="4.6640625" style="2" customWidth="1"/>
    <col min="11033" max="11033" width="14.6640625" style="2" customWidth="1"/>
    <col min="11034" max="11034" width="4.6640625" style="2" customWidth="1"/>
    <col min="11035" max="11035" width="14.6640625" style="2" customWidth="1"/>
    <col min="11036" max="11036" width="4.6640625" style="2" customWidth="1"/>
    <col min="11037" max="11037" width="14.6640625" style="2" customWidth="1"/>
    <col min="11038" max="11038" width="20.6640625" style="2" customWidth="1"/>
    <col min="11039" max="11039" width="16.6640625" style="2" customWidth="1"/>
    <col min="11040" max="11040" width="1.6640625" style="2" customWidth="1"/>
    <col min="11041" max="11281" width="9" style="2"/>
    <col min="11282" max="11283" width="1.6640625" style="2" customWidth="1"/>
    <col min="11284" max="11284" width="4.6640625" style="2" customWidth="1"/>
    <col min="11285" max="11285" width="24.6640625" style="2" customWidth="1"/>
    <col min="11286" max="11286" width="4.6640625" style="2" customWidth="1"/>
    <col min="11287" max="11287" width="14.6640625" style="2" customWidth="1"/>
    <col min="11288" max="11288" width="4.6640625" style="2" customWidth="1"/>
    <col min="11289" max="11289" width="14.6640625" style="2" customWidth="1"/>
    <col min="11290" max="11290" width="4.6640625" style="2" customWidth="1"/>
    <col min="11291" max="11291" width="14.6640625" style="2" customWidth="1"/>
    <col min="11292" max="11292" width="4.6640625" style="2" customWidth="1"/>
    <col min="11293" max="11293" width="14.6640625" style="2" customWidth="1"/>
    <col min="11294" max="11294" width="20.6640625" style="2" customWidth="1"/>
    <col min="11295" max="11295" width="16.6640625" style="2" customWidth="1"/>
    <col min="11296" max="11296" width="1.6640625" style="2" customWidth="1"/>
    <col min="11297" max="11537" width="9" style="2"/>
    <col min="11538" max="11539" width="1.6640625" style="2" customWidth="1"/>
    <col min="11540" max="11540" width="4.6640625" style="2" customWidth="1"/>
    <col min="11541" max="11541" width="24.6640625" style="2" customWidth="1"/>
    <col min="11542" max="11542" width="4.6640625" style="2" customWidth="1"/>
    <col min="11543" max="11543" width="14.6640625" style="2" customWidth="1"/>
    <col min="11544" max="11544" width="4.6640625" style="2" customWidth="1"/>
    <col min="11545" max="11545" width="14.6640625" style="2" customWidth="1"/>
    <col min="11546" max="11546" width="4.6640625" style="2" customWidth="1"/>
    <col min="11547" max="11547" width="14.6640625" style="2" customWidth="1"/>
    <col min="11548" max="11548" width="4.6640625" style="2" customWidth="1"/>
    <col min="11549" max="11549" width="14.6640625" style="2" customWidth="1"/>
    <col min="11550" max="11550" width="20.6640625" style="2" customWidth="1"/>
    <col min="11551" max="11551" width="16.6640625" style="2" customWidth="1"/>
    <col min="11552" max="11552" width="1.6640625" style="2" customWidth="1"/>
    <col min="11553" max="11793" width="9" style="2"/>
    <col min="11794" max="11795" width="1.6640625" style="2" customWidth="1"/>
    <col min="11796" max="11796" width="4.6640625" style="2" customWidth="1"/>
    <col min="11797" max="11797" width="24.6640625" style="2" customWidth="1"/>
    <col min="11798" max="11798" width="4.6640625" style="2" customWidth="1"/>
    <col min="11799" max="11799" width="14.6640625" style="2" customWidth="1"/>
    <col min="11800" max="11800" width="4.6640625" style="2" customWidth="1"/>
    <col min="11801" max="11801" width="14.6640625" style="2" customWidth="1"/>
    <col min="11802" max="11802" width="4.6640625" style="2" customWidth="1"/>
    <col min="11803" max="11803" width="14.6640625" style="2" customWidth="1"/>
    <col min="11804" max="11804" width="4.6640625" style="2" customWidth="1"/>
    <col min="11805" max="11805" width="14.6640625" style="2" customWidth="1"/>
    <col min="11806" max="11806" width="20.6640625" style="2" customWidth="1"/>
    <col min="11807" max="11807" width="16.6640625" style="2" customWidth="1"/>
    <col min="11808" max="11808" width="1.6640625" style="2" customWidth="1"/>
    <col min="11809" max="12049" width="9" style="2"/>
    <col min="12050" max="12051" width="1.6640625" style="2" customWidth="1"/>
    <col min="12052" max="12052" width="4.6640625" style="2" customWidth="1"/>
    <col min="12053" max="12053" width="24.6640625" style="2" customWidth="1"/>
    <col min="12054" max="12054" width="4.6640625" style="2" customWidth="1"/>
    <col min="12055" max="12055" width="14.6640625" style="2" customWidth="1"/>
    <col min="12056" max="12056" width="4.6640625" style="2" customWidth="1"/>
    <col min="12057" max="12057" width="14.6640625" style="2" customWidth="1"/>
    <col min="12058" max="12058" width="4.6640625" style="2" customWidth="1"/>
    <col min="12059" max="12059" width="14.6640625" style="2" customWidth="1"/>
    <col min="12060" max="12060" width="4.6640625" style="2" customWidth="1"/>
    <col min="12061" max="12061" width="14.6640625" style="2" customWidth="1"/>
    <col min="12062" max="12062" width="20.6640625" style="2" customWidth="1"/>
    <col min="12063" max="12063" width="16.6640625" style="2" customWidth="1"/>
    <col min="12064" max="12064" width="1.6640625" style="2" customWidth="1"/>
    <col min="12065" max="12305" width="9" style="2"/>
    <col min="12306" max="12307" width="1.6640625" style="2" customWidth="1"/>
    <col min="12308" max="12308" width="4.6640625" style="2" customWidth="1"/>
    <col min="12309" max="12309" width="24.6640625" style="2" customWidth="1"/>
    <col min="12310" max="12310" width="4.6640625" style="2" customWidth="1"/>
    <col min="12311" max="12311" width="14.6640625" style="2" customWidth="1"/>
    <col min="12312" max="12312" width="4.6640625" style="2" customWidth="1"/>
    <col min="12313" max="12313" width="14.6640625" style="2" customWidth="1"/>
    <col min="12314" max="12314" width="4.6640625" style="2" customWidth="1"/>
    <col min="12315" max="12315" width="14.6640625" style="2" customWidth="1"/>
    <col min="12316" max="12316" width="4.6640625" style="2" customWidth="1"/>
    <col min="12317" max="12317" width="14.6640625" style="2" customWidth="1"/>
    <col min="12318" max="12318" width="20.6640625" style="2" customWidth="1"/>
    <col min="12319" max="12319" width="16.6640625" style="2" customWidth="1"/>
    <col min="12320" max="12320" width="1.6640625" style="2" customWidth="1"/>
    <col min="12321" max="12561" width="9" style="2"/>
    <col min="12562" max="12563" width="1.6640625" style="2" customWidth="1"/>
    <col min="12564" max="12564" width="4.6640625" style="2" customWidth="1"/>
    <col min="12565" max="12565" width="24.6640625" style="2" customWidth="1"/>
    <col min="12566" max="12566" width="4.6640625" style="2" customWidth="1"/>
    <col min="12567" max="12567" width="14.6640625" style="2" customWidth="1"/>
    <col min="12568" max="12568" width="4.6640625" style="2" customWidth="1"/>
    <col min="12569" max="12569" width="14.6640625" style="2" customWidth="1"/>
    <col min="12570" max="12570" width="4.6640625" style="2" customWidth="1"/>
    <col min="12571" max="12571" width="14.6640625" style="2" customWidth="1"/>
    <col min="12572" max="12572" width="4.6640625" style="2" customWidth="1"/>
    <col min="12573" max="12573" width="14.6640625" style="2" customWidth="1"/>
    <col min="12574" max="12574" width="20.6640625" style="2" customWidth="1"/>
    <col min="12575" max="12575" width="16.6640625" style="2" customWidth="1"/>
    <col min="12576" max="12576" width="1.6640625" style="2" customWidth="1"/>
    <col min="12577" max="12817" width="9" style="2"/>
    <col min="12818" max="12819" width="1.6640625" style="2" customWidth="1"/>
    <col min="12820" max="12820" width="4.6640625" style="2" customWidth="1"/>
    <col min="12821" max="12821" width="24.6640625" style="2" customWidth="1"/>
    <col min="12822" max="12822" width="4.6640625" style="2" customWidth="1"/>
    <col min="12823" max="12823" width="14.6640625" style="2" customWidth="1"/>
    <col min="12824" max="12824" width="4.6640625" style="2" customWidth="1"/>
    <col min="12825" max="12825" width="14.6640625" style="2" customWidth="1"/>
    <col min="12826" max="12826" width="4.6640625" style="2" customWidth="1"/>
    <col min="12827" max="12827" width="14.6640625" style="2" customWidth="1"/>
    <col min="12828" max="12828" width="4.6640625" style="2" customWidth="1"/>
    <col min="12829" max="12829" width="14.6640625" style="2" customWidth="1"/>
    <col min="12830" max="12830" width="20.6640625" style="2" customWidth="1"/>
    <col min="12831" max="12831" width="16.6640625" style="2" customWidth="1"/>
    <col min="12832" max="12832" width="1.6640625" style="2" customWidth="1"/>
    <col min="12833" max="13073" width="9" style="2"/>
    <col min="13074" max="13075" width="1.6640625" style="2" customWidth="1"/>
    <col min="13076" max="13076" width="4.6640625" style="2" customWidth="1"/>
    <col min="13077" max="13077" width="24.6640625" style="2" customWidth="1"/>
    <col min="13078" max="13078" width="4.6640625" style="2" customWidth="1"/>
    <col min="13079" max="13079" width="14.6640625" style="2" customWidth="1"/>
    <col min="13080" max="13080" width="4.6640625" style="2" customWidth="1"/>
    <col min="13081" max="13081" width="14.6640625" style="2" customWidth="1"/>
    <col min="13082" max="13082" width="4.6640625" style="2" customWidth="1"/>
    <col min="13083" max="13083" width="14.6640625" style="2" customWidth="1"/>
    <col min="13084" max="13084" width="4.6640625" style="2" customWidth="1"/>
    <col min="13085" max="13085" width="14.6640625" style="2" customWidth="1"/>
    <col min="13086" max="13086" width="20.6640625" style="2" customWidth="1"/>
    <col min="13087" max="13087" width="16.6640625" style="2" customWidth="1"/>
    <col min="13088" max="13088" width="1.6640625" style="2" customWidth="1"/>
    <col min="13089" max="13329" width="9" style="2"/>
    <col min="13330" max="13331" width="1.6640625" style="2" customWidth="1"/>
    <col min="13332" max="13332" width="4.6640625" style="2" customWidth="1"/>
    <col min="13333" max="13333" width="24.6640625" style="2" customWidth="1"/>
    <col min="13334" max="13334" width="4.6640625" style="2" customWidth="1"/>
    <col min="13335" max="13335" width="14.6640625" style="2" customWidth="1"/>
    <col min="13336" max="13336" width="4.6640625" style="2" customWidth="1"/>
    <col min="13337" max="13337" width="14.6640625" style="2" customWidth="1"/>
    <col min="13338" max="13338" width="4.6640625" style="2" customWidth="1"/>
    <col min="13339" max="13339" width="14.6640625" style="2" customWidth="1"/>
    <col min="13340" max="13340" width="4.6640625" style="2" customWidth="1"/>
    <col min="13341" max="13341" width="14.6640625" style="2" customWidth="1"/>
    <col min="13342" max="13342" width="20.6640625" style="2" customWidth="1"/>
    <col min="13343" max="13343" width="16.6640625" style="2" customWidth="1"/>
    <col min="13344" max="13344" width="1.6640625" style="2" customWidth="1"/>
    <col min="13345" max="13585" width="9" style="2"/>
    <col min="13586" max="13587" width="1.6640625" style="2" customWidth="1"/>
    <col min="13588" max="13588" width="4.6640625" style="2" customWidth="1"/>
    <col min="13589" max="13589" width="24.6640625" style="2" customWidth="1"/>
    <col min="13590" max="13590" width="4.6640625" style="2" customWidth="1"/>
    <col min="13591" max="13591" width="14.6640625" style="2" customWidth="1"/>
    <col min="13592" max="13592" width="4.6640625" style="2" customWidth="1"/>
    <col min="13593" max="13593" width="14.6640625" style="2" customWidth="1"/>
    <col min="13594" max="13594" width="4.6640625" style="2" customWidth="1"/>
    <col min="13595" max="13595" width="14.6640625" style="2" customWidth="1"/>
    <col min="13596" max="13596" width="4.6640625" style="2" customWidth="1"/>
    <col min="13597" max="13597" width="14.6640625" style="2" customWidth="1"/>
    <col min="13598" max="13598" width="20.6640625" style="2" customWidth="1"/>
    <col min="13599" max="13599" width="16.6640625" style="2" customWidth="1"/>
    <col min="13600" max="13600" width="1.6640625" style="2" customWidth="1"/>
    <col min="13601" max="13841" width="9" style="2"/>
    <col min="13842" max="13843" width="1.6640625" style="2" customWidth="1"/>
    <col min="13844" max="13844" width="4.6640625" style="2" customWidth="1"/>
    <col min="13845" max="13845" width="24.6640625" style="2" customWidth="1"/>
    <col min="13846" max="13846" width="4.6640625" style="2" customWidth="1"/>
    <col min="13847" max="13847" width="14.6640625" style="2" customWidth="1"/>
    <col min="13848" max="13848" width="4.6640625" style="2" customWidth="1"/>
    <col min="13849" max="13849" width="14.6640625" style="2" customWidth="1"/>
    <col min="13850" max="13850" width="4.6640625" style="2" customWidth="1"/>
    <col min="13851" max="13851" width="14.6640625" style="2" customWidth="1"/>
    <col min="13852" max="13852" width="4.6640625" style="2" customWidth="1"/>
    <col min="13853" max="13853" width="14.6640625" style="2" customWidth="1"/>
    <col min="13854" max="13854" width="20.6640625" style="2" customWidth="1"/>
    <col min="13855" max="13855" width="16.6640625" style="2" customWidth="1"/>
    <col min="13856" max="13856" width="1.6640625" style="2" customWidth="1"/>
    <col min="13857" max="14097" width="9" style="2"/>
    <col min="14098" max="14099" width="1.6640625" style="2" customWidth="1"/>
    <col min="14100" max="14100" width="4.6640625" style="2" customWidth="1"/>
    <col min="14101" max="14101" width="24.6640625" style="2" customWidth="1"/>
    <col min="14102" max="14102" width="4.6640625" style="2" customWidth="1"/>
    <col min="14103" max="14103" width="14.6640625" style="2" customWidth="1"/>
    <col min="14104" max="14104" width="4.6640625" style="2" customWidth="1"/>
    <col min="14105" max="14105" width="14.6640625" style="2" customWidth="1"/>
    <col min="14106" max="14106" width="4.6640625" style="2" customWidth="1"/>
    <col min="14107" max="14107" width="14.6640625" style="2" customWidth="1"/>
    <col min="14108" max="14108" width="4.6640625" style="2" customWidth="1"/>
    <col min="14109" max="14109" width="14.6640625" style="2" customWidth="1"/>
    <col min="14110" max="14110" width="20.6640625" style="2" customWidth="1"/>
    <col min="14111" max="14111" width="16.6640625" style="2" customWidth="1"/>
    <col min="14112" max="14112" width="1.6640625" style="2" customWidth="1"/>
    <col min="14113" max="14353" width="9" style="2"/>
    <col min="14354" max="14355" width="1.6640625" style="2" customWidth="1"/>
    <col min="14356" max="14356" width="4.6640625" style="2" customWidth="1"/>
    <col min="14357" max="14357" width="24.6640625" style="2" customWidth="1"/>
    <col min="14358" max="14358" width="4.6640625" style="2" customWidth="1"/>
    <col min="14359" max="14359" width="14.6640625" style="2" customWidth="1"/>
    <col min="14360" max="14360" width="4.6640625" style="2" customWidth="1"/>
    <col min="14361" max="14361" width="14.6640625" style="2" customWidth="1"/>
    <col min="14362" max="14362" width="4.6640625" style="2" customWidth="1"/>
    <col min="14363" max="14363" width="14.6640625" style="2" customWidth="1"/>
    <col min="14364" max="14364" width="4.6640625" style="2" customWidth="1"/>
    <col min="14365" max="14365" width="14.6640625" style="2" customWidth="1"/>
    <col min="14366" max="14366" width="20.6640625" style="2" customWidth="1"/>
    <col min="14367" max="14367" width="16.6640625" style="2" customWidth="1"/>
    <col min="14368" max="14368" width="1.6640625" style="2" customWidth="1"/>
    <col min="14369" max="14609" width="9" style="2"/>
    <col min="14610" max="14611" width="1.6640625" style="2" customWidth="1"/>
    <col min="14612" max="14612" width="4.6640625" style="2" customWidth="1"/>
    <col min="14613" max="14613" width="24.6640625" style="2" customWidth="1"/>
    <col min="14614" max="14614" width="4.6640625" style="2" customWidth="1"/>
    <col min="14615" max="14615" width="14.6640625" style="2" customWidth="1"/>
    <col min="14616" max="14616" width="4.6640625" style="2" customWidth="1"/>
    <col min="14617" max="14617" width="14.6640625" style="2" customWidth="1"/>
    <col min="14618" max="14618" width="4.6640625" style="2" customWidth="1"/>
    <col min="14619" max="14619" width="14.6640625" style="2" customWidth="1"/>
    <col min="14620" max="14620" width="4.6640625" style="2" customWidth="1"/>
    <col min="14621" max="14621" width="14.6640625" style="2" customWidth="1"/>
    <col min="14622" max="14622" width="20.6640625" style="2" customWidth="1"/>
    <col min="14623" max="14623" width="16.6640625" style="2" customWidth="1"/>
    <col min="14624" max="14624" width="1.6640625" style="2" customWidth="1"/>
    <col min="14625" max="14865" width="9" style="2"/>
    <col min="14866" max="14867" width="1.6640625" style="2" customWidth="1"/>
    <col min="14868" max="14868" width="4.6640625" style="2" customWidth="1"/>
    <col min="14869" max="14869" width="24.6640625" style="2" customWidth="1"/>
    <col min="14870" max="14870" width="4.6640625" style="2" customWidth="1"/>
    <col min="14871" max="14871" width="14.6640625" style="2" customWidth="1"/>
    <col min="14872" max="14872" width="4.6640625" style="2" customWidth="1"/>
    <col min="14873" max="14873" width="14.6640625" style="2" customWidth="1"/>
    <col min="14874" max="14874" width="4.6640625" style="2" customWidth="1"/>
    <col min="14875" max="14875" width="14.6640625" style="2" customWidth="1"/>
    <col min="14876" max="14876" width="4.6640625" style="2" customWidth="1"/>
    <col min="14877" max="14877" width="14.6640625" style="2" customWidth="1"/>
    <col min="14878" max="14878" width="20.6640625" style="2" customWidth="1"/>
    <col min="14879" max="14879" width="16.6640625" style="2" customWidth="1"/>
    <col min="14880" max="14880" width="1.6640625" style="2" customWidth="1"/>
    <col min="14881" max="15121" width="9" style="2"/>
    <col min="15122" max="15123" width="1.6640625" style="2" customWidth="1"/>
    <col min="15124" max="15124" width="4.6640625" style="2" customWidth="1"/>
    <col min="15125" max="15125" width="24.6640625" style="2" customWidth="1"/>
    <col min="15126" max="15126" width="4.6640625" style="2" customWidth="1"/>
    <col min="15127" max="15127" width="14.6640625" style="2" customWidth="1"/>
    <col min="15128" max="15128" width="4.6640625" style="2" customWidth="1"/>
    <col min="15129" max="15129" width="14.6640625" style="2" customWidth="1"/>
    <col min="15130" max="15130" width="4.6640625" style="2" customWidth="1"/>
    <col min="15131" max="15131" width="14.6640625" style="2" customWidth="1"/>
    <col min="15132" max="15132" width="4.6640625" style="2" customWidth="1"/>
    <col min="15133" max="15133" width="14.6640625" style="2" customWidth="1"/>
    <col min="15134" max="15134" width="20.6640625" style="2" customWidth="1"/>
    <col min="15135" max="15135" width="16.6640625" style="2" customWidth="1"/>
    <col min="15136" max="15136" width="1.6640625" style="2" customWidth="1"/>
    <col min="15137" max="15377" width="9" style="2"/>
    <col min="15378" max="15379" width="1.6640625" style="2" customWidth="1"/>
    <col min="15380" max="15380" width="4.6640625" style="2" customWidth="1"/>
    <col min="15381" max="15381" width="24.6640625" style="2" customWidth="1"/>
    <col min="15382" max="15382" width="4.6640625" style="2" customWidth="1"/>
    <col min="15383" max="15383" width="14.6640625" style="2" customWidth="1"/>
    <col min="15384" max="15384" width="4.6640625" style="2" customWidth="1"/>
    <col min="15385" max="15385" width="14.6640625" style="2" customWidth="1"/>
    <col min="15386" max="15386" width="4.6640625" style="2" customWidth="1"/>
    <col min="15387" max="15387" width="14.6640625" style="2" customWidth="1"/>
    <col min="15388" max="15388" width="4.6640625" style="2" customWidth="1"/>
    <col min="15389" max="15389" width="14.6640625" style="2" customWidth="1"/>
    <col min="15390" max="15390" width="20.6640625" style="2" customWidth="1"/>
    <col min="15391" max="15391" width="16.6640625" style="2" customWidth="1"/>
    <col min="15392" max="15392" width="1.6640625" style="2" customWidth="1"/>
    <col min="15393" max="15633" width="9" style="2"/>
    <col min="15634" max="15635" width="1.6640625" style="2" customWidth="1"/>
    <col min="15636" max="15636" width="4.6640625" style="2" customWidth="1"/>
    <col min="15637" max="15637" width="24.6640625" style="2" customWidth="1"/>
    <col min="15638" max="15638" width="4.6640625" style="2" customWidth="1"/>
    <col min="15639" max="15639" width="14.6640625" style="2" customWidth="1"/>
    <col min="15640" max="15640" width="4.6640625" style="2" customWidth="1"/>
    <col min="15641" max="15641" width="14.6640625" style="2" customWidth="1"/>
    <col min="15642" max="15642" width="4.6640625" style="2" customWidth="1"/>
    <col min="15643" max="15643" width="14.6640625" style="2" customWidth="1"/>
    <col min="15644" max="15644" width="4.6640625" style="2" customWidth="1"/>
    <col min="15645" max="15645" width="14.6640625" style="2" customWidth="1"/>
    <col min="15646" max="15646" width="20.6640625" style="2" customWidth="1"/>
    <col min="15647" max="15647" width="16.6640625" style="2" customWidth="1"/>
    <col min="15648" max="15648" width="1.6640625" style="2" customWidth="1"/>
    <col min="15649" max="15889" width="9" style="2"/>
    <col min="15890" max="15891" width="1.6640625" style="2" customWidth="1"/>
    <col min="15892" max="15892" width="4.6640625" style="2" customWidth="1"/>
    <col min="15893" max="15893" width="24.6640625" style="2" customWidth="1"/>
    <col min="15894" max="15894" width="4.6640625" style="2" customWidth="1"/>
    <col min="15895" max="15895" width="14.6640625" style="2" customWidth="1"/>
    <col min="15896" max="15896" width="4.6640625" style="2" customWidth="1"/>
    <col min="15897" max="15897" width="14.6640625" style="2" customWidth="1"/>
    <col min="15898" max="15898" width="4.6640625" style="2" customWidth="1"/>
    <col min="15899" max="15899" width="14.6640625" style="2" customWidth="1"/>
    <col min="15900" max="15900" width="4.6640625" style="2" customWidth="1"/>
    <col min="15901" max="15901" width="14.6640625" style="2" customWidth="1"/>
    <col min="15902" max="15902" width="20.6640625" style="2" customWidth="1"/>
    <col min="15903" max="15903" width="16.6640625" style="2" customWidth="1"/>
    <col min="15904" max="15904" width="1.6640625" style="2" customWidth="1"/>
    <col min="15905" max="16145" width="9" style="2"/>
    <col min="16146" max="16147" width="1.6640625" style="2" customWidth="1"/>
    <col min="16148" max="16148" width="4.6640625" style="2" customWidth="1"/>
    <col min="16149" max="16149" width="24.6640625" style="2" customWidth="1"/>
    <col min="16150" max="16150" width="4.6640625" style="2" customWidth="1"/>
    <col min="16151" max="16151" width="14.6640625" style="2" customWidth="1"/>
    <col min="16152" max="16152" width="4.6640625" style="2" customWidth="1"/>
    <col min="16153" max="16153" width="14.6640625" style="2" customWidth="1"/>
    <col min="16154" max="16154" width="4.6640625" style="2" customWidth="1"/>
    <col min="16155" max="16155" width="14.6640625" style="2" customWidth="1"/>
    <col min="16156" max="16156" width="4.6640625" style="2" customWidth="1"/>
    <col min="16157" max="16157" width="14.6640625" style="2" customWidth="1"/>
    <col min="16158" max="16158" width="20.6640625" style="2" customWidth="1"/>
    <col min="16159" max="16159" width="16.6640625" style="2" customWidth="1"/>
    <col min="16160" max="16160" width="1.6640625" style="2" customWidth="1"/>
    <col min="16161" max="16384" width="9" style="2"/>
  </cols>
  <sheetData>
    <row r="1" spans="3:33" ht="20.100000000000001" customHeight="1" x14ac:dyDescent="0.2">
      <c r="C1" s="2" t="s">
        <v>270</v>
      </c>
      <c r="AC1" s="3"/>
      <c r="AD1" s="3"/>
      <c r="AE1" s="1" t="s">
        <v>5</v>
      </c>
    </row>
    <row r="2" spans="3:33" ht="20.100000000000001" customHeight="1" x14ac:dyDescent="0.2">
      <c r="C2" s="136" t="s">
        <v>18</v>
      </c>
      <c r="D2" s="136"/>
      <c r="E2" s="137" t="str">
        <f>C3&amp;". "&amp;D3</f>
        <v>14. ＹＵＭＥＫＵＲＡ　S</v>
      </c>
      <c r="F2" s="138"/>
      <c r="G2" s="138"/>
      <c r="H2" s="138"/>
      <c r="I2" s="138"/>
      <c r="J2" s="139"/>
      <c r="K2" s="137" t="str">
        <f>C8&amp;". "&amp;D8</f>
        <v>15. 茂原グリーンB</v>
      </c>
      <c r="L2" s="138"/>
      <c r="M2" s="138"/>
      <c r="N2" s="138"/>
      <c r="O2" s="138"/>
      <c r="P2" s="139"/>
      <c r="Q2" s="137" t="str">
        <f>C13&amp;". "&amp;D13</f>
        <v>16. テニスフリーク</v>
      </c>
      <c r="R2" s="138"/>
      <c r="S2" s="138"/>
      <c r="T2" s="138"/>
      <c r="U2" s="138"/>
      <c r="V2" s="139"/>
      <c r="W2" s="137" t="str">
        <f>C18&amp;". "&amp;D18</f>
        <v>17. フィフス</v>
      </c>
      <c r="X2" s="138"/>
      <c r="Y2" s="138"/>
      <c r="Z2" s="138"/>
      <c r="AA2" s="138"/>
      <c r="AB2" s="139"/>
      <c r="AC2" s="140" t="s">
        <v>15</v>
      </c>
      <c r="AD2" s="141"/>
      <c r="AE2" s="65" t="s">
        <v>0</v>
      </c>
    </row>
    <row r="3" spans="3:33" ht="20.100000000000001" customHeight="1" x14ac:dyDescent="0.2">
      <c r="C3" s="115">
        <v>14</v>
      </c>
      <c r="D3" s="118" t="str">
        <f>選手名簿!P3</f>
        <v>ＹＵＭＥＫＵＲＡ　S</v>
      </c>
      <c r="E3" s="121"/>
      <c r="F3" s="122"/>
      <c r="G3" s="122"/>
      <c r="H3" s="122"/>
      <c r="I3" s="122"/>
      <c r="J3" s="123"/>
      <c r="K3" s="7" t="str">
        <f>IF(M3&gt;O3,"○",IF(M3&lt;O3,"×"," "))</f>
        <v>○</v>
      </c>
      <c r="L3" s="16"/>
      <c r="M3" s="31">
        <f>COUNTIF(L4:L6,"○")</f>
        <v>3</v>
      </c>
      <c r="N3" s="32" t="s">
        <v>1</v>
      </c>
      <c r="O3" s="31">
        <f>COUNTIF(P4:P6,"○")</f>
        <v>0</v>
      </c>
      <c r="P3" s="33"/>
      <c r="Q3" s="7" t="str">
        <f>IF(S3&gt;U3,"○",IF(S3&lt;U3,"×"," "))</f>
        <v>○</v>
      </c>
      <c r="R3" s="16"/>
      <c r="S3" s="31">
        <f>COUNTIF(R4:R6,"○")</f>
        <v>2</v>
      </c>
      <c r="T3" s="32" t="s">
        <v>1</v>
      </c>
      <c r="U3" s="31">
        <f>COUNTIF(V4:V6,"○")</f>
        <v>1</v>
      </c>
      <c r="V3" s="33"/>
      <c r="W3" s="7" t="str">
        <f>IF(Y3&gt;AA3,"○",IF(Y3&lt;AA3,"×"," "))</f>
        <v>×</v>
      </c>
      <c r="X3" s="16"/>
      <c r="Y3" s="31">
        <f>COUNTIF(X4:X6,"○")</f>
        <v>0</v>
      </c>
      <c r="Z3" s="32" t="s">
        <v>1</v>
      </c>
      <c r="AA3" s="31">
        <f>COUNTIF(AB4:AB6,"○")</f>
        <v>3</v>
      </c>
      <c r="AB3" s="33"/>
      <c r="AC3" s="49"/>
      <c r="AD3" s="57"/>
      <c r="AE3" s="130">
        <v>2</v>
      </c>
    </row>
    <row r="4" spans="3:33" ht="20.100000000000001" customHeight="1" x14ac:dyDescent="0.2">
      <c r="C4" s="116"/>
      <c r="D4" s="119"/>
      <c r="E4" s="124"/>
      <c r="F4" s="125"/>
      <c r="G4" s="125"/>
      <c r="H4" s="125"/>
      <c r="I4" s="125"/>
      <c r="J4" s="126"/>
      <c r="K4" s="8" t="s">
        <v>11</v>
      </c>
      <c r="L4" s="36" t="str">
        <f>IF(M4&gt;O4,"○",IF(M4&lt;O4,"×"," "))</f>
        <v>○</v>
      </c>
      <c r="M4" s="19">
        <v>6</v>
      </c>
      <c r="N4" s="20" t="s">
        <v>1</v>
      </c>
      <c r="O4" s="21">
        <v>5</v>
      </c>
      <c r="P4" s="22" t="str">
        <f>IF(M4&lt;O4,"○",IF(M4&gt;O4,"×"," "))</f>
        <v>×</v>
      </c>
      <c r="Q4" s="59" t="s">
        <v>11</v>
      </c>
      <c r="R4" s="60" t="str">
        <f>IF(S4&gt;U4,"○",IF(S4&lt;U4,"×"," "))</f>
        <v>×</v>
      </c>
      <c r="S4" s="19">
        <v>3</v>
      </c>
      <c r="T4" s="20" t="s">
        <v>1</v>
      </c>
      <c r="U4" s="21">
        <v>6</v>
      </c>
      <c r="V4" s="22" t="str">
        <f>IF(S4&lt;U4,"○",IF(S4&gt;U4,"×"," "))</f>
        <v>○</v>
      </c>
      <c r="W4" s="59" t="s">
        <v>11</v>
      </c>
      <c r="X4" s="60" t="str">
        <f>IF(Y4&gt;AA4,"○",IF(Y4&lt;AA4,"×"," "))</f>
        <v>×</v>
      </c>
      <c r="Y4" s="19">
        <v>4</v>
      </c>
      <c r="Z4" s="20" t="s">
        <v>1</v>
      </c>
      <c r="AA4" s="21">
        <v>6</v>
      </c>
      <c r="AB4" s="22" t="str">
        <f>IF(Y4&lt;AA4,"○",IF(Y4&gt;AA4,"×"," "))</f>
        <v>○</v>
      </c>
      <c r="AC4" s="34" t="s">
        <v>6</v>
      </c>
      <c r="AD4" s="51" t="str">
        <f>COUNTIF(E3:AB3,"○")&amp;"勝 "&amp;COUNTIF(E3:AB3,"×")&amp;"敗"</f>
        <v>2勝 1敗</v>
      </c>
      <c r="AE4" s="131"/>
    </row>
    <row r="5" spans="3:33" ht="20.100000000000001" customHeight="1" x14ac:dyDescent="0.2">
      <c r="C5" s="116"/>
      <c r="D5" s="119"/>
      <c r="E5" s="124"/>
      <c r="F5" s="125"/>
      <c r="G5" s="125"/>
      <c r="H5" s="125"/>
      <c r="I5" s="125"/>
      <c r="J5" s="126"/>
      <c r="K5" s="9" t="s">
        <v>12</v>
      </c>
      <c r="L5" s="37" t="str">
        <f>IF(M5&gt;O5,"○",IF(M5&lt;O5,"×"," "))</f>
        <v>○</v>
      </c>
      <c r="M5" s="6">
        <v>6</v>
      </c>
      <c r="N5" s="4" t="s">
        <v>1</v>
      </c>
      <c r="O5" s="17">
        <v>0</v>
      </c>
      <c r="P5" s="23" t="str">
        <f>IF(M5&lt;O5,"○",IF(M5&gt;O5,"×"," "))</f>
        <v>×</v>
      </c>
      <c r="Q5" s="61" t="s">
        <v>12</v>
      </c>
      <c r="R5" s="62" t="str">
        <f>IF(S5&gt;U5,"○",IF(S5&lt;U5,"×"," "))</f>
        <v>○</v>
      </c>
      <c r="S5" s="6">
        <v>6</v>
      </c>
      <c r="T5" s="4" t="s">
        <v>1</v>
      </c>
      <c r="U5" s="17">
        <v>1</v>
      </c>
      <c r="V5" s="23" t="str">
        <f>IF(S5&lt;U5,"○",IF(S5&gt;U5,"×"," "))</f>
        <v>×</v>
      </c>
      <c r="W5" s="61" t="s">
        <v>12</v>
      </c>
      <c r="X5" s="62" t="str">
        <f>IF(Y5&gt;AA5,"○",IF(Y5&lt;AA5,"×"," "))</f>
        <v>×</v>
      </c>
      <c r="Y5" s="6">
        <v>3</v>
      </c>
      <c r="Z5" s="4" t="s">
        <v>1</v>
      </c>
      <c r="AA5" s="17">
        <v>6</v>
      </c>
      <c r="AB5" s="23" t="str">
        <f>IF(Y5&lt;AA5,"○",IF(Y5&gt;AA5,"×"," "))</f>
        <v>○</v>
      </c>
      <c r="AC5" s="35" t="s">
        <v>14</v>
      </c>
      <c r="AD5" s="52" t="str">
        <f>SUM(G3,M3,S3,Y3)&amp;"試合"</f>
        <v>5試合</v>
      </c>
      <c r="AE5" s="131"/>
      <c r="AG5" s="50"/>
    </row>
    <row r="6" spans="3:33" ht="20.100000000000001" customHeight="1" x14ac:dyDescent="0.2">
      <c r="C6" s="116"/>
      <c r="D6" s="119"/>
      <c r="E6" s="124"/>
      <c r="F6" s="125"/>
      <c r="G6" s="125"/>
      <c r="H6" s="125"/>
      <c r="I6" s="125"/>
      <c r="J6" s="126"/>
      <c r="K6" s="13" t="s">
        <v>13</v>
      </c>
      <c r="L6" s="38" t="str">
        <f>IF(M6&gt;O6,"○",IF(M6&lt;O6,"×"," "))</f>
        <v>○</v>
      </c>
      <c r="M6" s="14">
        <v>6</v>
      </c>
      <c r="N6" s="15" t="s">
        <v>1</v>
      </c>
      <c r="O6" s="18">
        <v>3</v>
      </c>
      <c r="P6" s="24" t="str">
        <f>IF(M6&lt;O6,"○",IF(M6&gt;O6,"×"," "))</f>
        <v>×</v>
      </c>
      <c r="Q6" s="63" t="s">
        <v>13</v>
      </c>
      <c r="R6" s="64" t="str">
        <f>IF(S6&gt;U6,"○",IF(S6&lt;U6,"×"," "))</f>
        <v>○</v>
      </c>
      <c r="S6" s="14">
        <v>6</v>
      </c>
      <c r="T6" s="15" t="s">
        <v>1</v>
      </c>
      <c r="U6" s="18">
        <v>3</v>
      </c>
      <c r="V6" s="24" t="str">
        <f>IF(S6&lt;U6,"○",IF(S6&gt;U6,"×"," "))</f>
        <v>×</v>
      </c>
      <c r="W6" s="63" t="s">
        <v>13</v>
      </c>
      <c r="X6" s="64" t="str">
        <f>IF(Y6&gt;AA6,"○",IF(Y6&lt;AA6,"×"," "))</f>
        <v>×</v>
      </c>
      <c r="Y6" s="14">
        <v>0</v>
      </c>
      <c r="Z6" s="15" t="s">
        <v>1</v>
      </c>
      <c r="AA6" s="18">
        <v>6</v>
      </c>
      <c r="AB6" s="24" t="str">
        <f>IF(Y6&lt;AA6,"○",IF(Y6&gt;AA6,"×"," "))</f>
        <v>○</v>
      </c>
      <c r="AC6" s="25" t="s">
        <v>7</v>
      </c>
      <c r="AD6" s="53">
        <f>AC7/AD7*100</f>
        <v>52.631578947368418</v>
      </c>
      <c r="AE6" s="131"/>
      <c r="AG6" s="50"/>
    </row>
    <row r="7" spans="3:33" ht="20.100000000000001" customHeight="1" x14ac:dyDescent="0.2">
      <c r="C7" s="117"/>
      <c r="D7" s="120"/>
      <c r="E7" s="127"/>
      <c r="F7" s="128"/>
      <c r="G7" s="128"/>
      <c r="H7" s="128"/>
      <c r="I7" s="128"/>
      <c r="J7" s="129"/>
      <c r="K7" s="10" t="s">
        <v>4</v>
      </c>
      <c r="L7" s="12"/>
      <c r="M7" s="28">
        <f>SUM(M4:M6)</f>
        <v>18</v>
      </c>
      <c r="N7" s="29" t="s">
        <v>1</v>
      </c>
      <c r="O7" s="11">
        <f>SUM(O4:O6)</f>
        <v>8</v>
      </c>
      <c r="P7" s="30"/>
      <c r="Q7" s="10" t="s">
        <v>4</v>
      </c>
      <c r="R7" s="12"/>
      <c r="S7" s="28">
        <f>SUM(S4:S6)</f>
        <v>15</v>
      </c>
      <c r="T7" s="29" t="s">
        <v>1</v>
      </c>
      <c r="U7" s="11">
        <f>SUM(U4:U6)</f>
        <v>10</v>
      </c>
      <c r="V7" s="30"/>
      <c r="W7" s="10" t="s">
        <v>4</v>
      </c>
      <c r="X7" s="12"/>
      <c r="Y7" s="28">
        <f>SUM(Y4:Y6)</f>
        <v>7</v>
      </c>
      <c r="Z7" s="29" t="s">
        <v>1</v>
      </c>
      <c r="AA7" s="11">
        <f>SUM(AA4:AA6)</f>
        <v>18</v>
      </c>
      <c r="AB7" s="30"/>
      <c r="AC7" s="26">
        <f>SUM(G7,M7,S7,Y7)</f>
        <v>40</v>
      </c>
      <c r="AD7" s="54">
        <f>SUM(G7,I7,M7,O7,S7,U7,Y7,AA7)</f>
        <v>76</v>
      </c>
      <c r="AE7" s="131"/>
      <c r="AG7" s="50"/>
    </row>
    <row r="8" spans="3:33" ht="20.100000000000001" customHeight="1" x14ac:dyDescent="0.2">
      <c r="C8" s="115">
        <f>C3+1</f>
        <v>15</v>
      </c>
      <c r="D8" s="118" t="str">
        <f>選手名簿!Q3</f>
        <v>茂原グリーンB</v>
      </c>
      <c r="E8" s="7" t="str">
        <f>IF(G8&gt;I8,"○",IF(G8&lt;I8,"×"," "))</f>
        <v>×</v>
      </c>
      <c r="F8" s="16"/>
      <c r="G8" s="31">
        <f>COUNTIF(F9:F11,"○")</f>
        <v>0</v>
      </c>
      <c r="H8" s="32" t="s">
        <v>1</v>
      </c>
      <c r="I8" s="31">
        <f>COUNTIF(J9:J11,"○")</f>
        <v>3</v>
      </c>
      <c r="J8" s="33"/>
      <c r="K8" s="121"/>
      <c r="L8" s="122"/>
      <c r="M8" s="122"/>
      <c r="N8" s="122"/>
      <c r="O8" s="122"/>
      <c r="P8" s="123"/>
      <c r="Q8" s="7" t="str">
        <f>IF(S8&gt;U8,"○",IF(S8&lt;U8,"×"," "))</f>
        <v>×</v>
      </c>
      <c r="R8" s="16"/>
      <c r="S8" s="31">
        <f>COUNTIF(R9:R11,"○")</f>
        <v>0</v>
      </c>
      <c r="T8" s="32" t="s">
        <v>1</v>
      </c>
      <c r="U8" s="31">
        <f>COUNTIF(V9:V11,"○")</f>
        <v>3</v>
      </c>
      <c r="V8" s="33"/>
      <c r="W8" s="7" t="str">
        <f>IF(Y8&gt;AA8,"○",IF(Y8&lt;AA8,"×"," "))</f>
        <v>×</v>
      </c>
      <c r="X8" s="16"/>
      <c r="Y8" s="31">
        <f>COUNTIF(X9:X11,"○")</f>
        <v>0</v>
      </c>
      <c r="Z8" s="32" t="s">
        <v>1</v>
      </c>
      <c r="AA8" s="31">
        <f>COUNTIF(AB9:AB11,"○")</f>
        <v>3</v>
      </c>
      <c r="AB8" s="33"/>
      <c r="AC8" s="49"/>
      <c r="AD8" s="57"/>
      <c r="AE8" s="130">
        <v>4</v>
      </c>
      <c r="AG8" s="50"/>
    </row>
    <row r="9" spans="3:33" ht="20.100000000000001" customHeight="1" x14ac:dyDescent="0.2">
      <c r="C9" s="116"/>
      <c r="D9" s="119"/>
      <c r="E9" s="8" t="s">
        <v>11</v>
      </c>
      <c r="F9" s="36" t="str">
        <f>IF(G9&gt;I9,"○",IF(G9&lt;I9,"×"," "))</f>
        <v>×</v>
      </c>
      <c r="G9" s="19">
        <f>O4</f>
        <v>5</v>
      </c>
      <c r="H9" s="20" t="s">
        <v>1</v>
      </c>
      <c r="I9" s="21">
        <f>M4</f>
        <v>6</v>
      </c>
      <c r="J9" s="22" t="str">
        <f>IF(G9&lt;I9,"○",IF(G9&gt;I9,"×"," "))</f>
        <v>○</v>
      </c>
      <c r="K9" s="124"/>
      <c r="L9" s="125"/>
      <c r="M9" s="125"/>
      <c r="N9" s="125"/>
      <c r="O9" s="125"/>
      <c r="P9" s="126"/>
      <c r="Q9" s="8" t="s">
        <v>11</v>
      </c>
      <c r="R9" s="36" t="str">
        <f>IF(S9&gt;U9,"○",IF(S9&lt;U9,"×"," "))</f>
        <v>×</v>
      </c>
      <c r="S9" s="19">
        <v>4</v>
      </c>
      <c r="T9" s="20" t="s">
        <v>1</v>
      </c>
      <c r="U9" s="21">
        <v>6</v>
      </c>
      <c r="V9" s="22" t="str">
        <f>IF(S9&lt;U9,"○",IF(S9&gt;U9,"×"," "))</f>
        <v>○</v>
      </c>
      <c r="W9" s="59" t="s">
        <v>11</v>
      </c>
      <c r="X9" s="60" t="str">
        <f>IF(Y9&gt;AA9,"○",IF(Y9&lt;AA9,"×"," "))</f>
        <v>×</v>
      </c>
      <c r="Y9" s="19">
        <v>0</v>
      </c>
      <c r="Z9" s="20" t="s">
        <v>1</v>
      </c>
      <c r="AA9" s="21">
        <v>6</v>
      </c>
      <c r="AB9" s="22" t="str">
        <f>IF(Y9&lt;AA9,"○",IF(Y9&gt;AA9,"×"," "))</f>
        <v>○</v>
      </c>
      <c r="AC9" s="34" t="s">
        <v>6</v>
      </c>
      <c r="AD9" s="51" t="str">
        <f>COUNTIF(E8:AB8,"○")&amp;"勝 "&amp;COUNTIF(E8:AB8,"×")&amp;"敗"</f>
        <v>0勝 3敗</v>
      </c>
      <c r="AE9" s="131"/>
      <c r="AG9" s="50"/>
    </row>
    <row r="10" spans="3:33" ht="20.100000000000001" customHeight="1" x14ac:dyDescent="0.2">
      <c r="C10" s="116"/>
      <c r="D10" s="119"/>
      <c r="E10" s="9" t="s">
        <v>12</v>
      </c>
      <c r="F10" s="37" t="str">
        <f>IF(G10&gt;I10,"○",IF(G10&lt;I10,"×"," "))</f>
        <v>×</v>
      </c>
      <c r="G10" s="6">
        <f>O5</f>
        <v>0</v>
      </c>
      <c r="H10" s="4" t="s">
        <v>1</v>
      </c>
      <c r="I10" s="17">
        <f>M5</f>
        <v>6</v>
      </c>
      <c r="J10" s="23" t="str">
        <f>IF(G10&lt;I10,"○",IF(G10&gt;I10,"×"," "))</f>
        <v>○</v>
      </c>
      <c r="K10" s="124"/>
      <c r="L10" s="125"/>
      <c r="M10" s="125"/>
      <c r="N10" s="125"/>
      <c r="O10" s="125"/>
      <c r="P10" s="126"/>
      <c r="Q10" s="9" t="s">
        <v>12</v>
      </c>
      <c r="R10" s="37" t="str">
        <f>IF(S10&gt;U10,"○",IF(S10&lt;U10,"×"," "))</f>
        <v>×</v>
      </c>
      <c r="S10" s="6">
        <v>5</v>
      </c>
      <c r="T10" s="4" t="s">
        <v>1</v>
      </c>
      <c r="U10" s="17">
        <v>6</v>
      </c>
      <c r="V10" s="23" t="str">
        <f>IF(S10&lt;U10,"○",IF(S10&gt;U10,"×"," "))</f>
        <v>○</v>
      </c>
      <c r="W10" s="61" t="s">
        <v>12</v>
      </c>
      <c r="X10" s="62" t="str">
        <f>IF(Y10&gt;AA10,"○",IF(Y10&lt;AA10,"×"," "))</f>
        <v>×</v>
      </c>
      <c r="Y10" s="6">
        <v>1</v>
      </c>
      <c r="Z10" s="4" t="s">
        <v>1</v>
      </c>
      <c r="AA10" s="17">
        <v>6</v>
      </c>
      <c r="AB10" s="23" t="str">
        <f>IF(Y10&lt;AA10,"○",IF(Y10&gt;AA10,"×"," "))</f>
        <v>○</v>
      </c>
      <c r="AC10" s="35" t="s">
        <v>14</v>
      </c>
      <c r="AD10" s="52" t="str">
        <f>SUM(G8,M8,S8,Y8)&amp;"試合"</f>
        <v>0試合</v>
      </c>
      <c r="AE10" s="131"/>
      <c r="AG10" s="5"/>
    </row>
    <row r="11" spans="3:33" ht="20.100000000000001" customHeight="1" x14ac:dyDescent="0.2">
      <c r="C11" s="116"/>
      <c r="D11" s="119"/>
      <c r="E11" s="13" t="s">
        <v>13</v>
      </c>
      <c r="F11" s="38" t="str">
        <f>IF(G11&gt;I11,"○",IF(G11&lt;I11,"×"," "))</f>
        <v>×</v>
      </c>
      <c r="G11" s="14">
        <f>O6</f>
        <v>3</v>
      </c>
      <c r="H11" s="15" t="s">
        <v>1</v>
      </c>
      <c r="I11" s="18">
        <f>M6</f>
        <v>6</v>
      </c>
      <c r="J11" s="24" t="str">
        <f>IF(G11&lt;I11,"○",IF(G11&gt;I11,"×"," "))</f>
        <v>○</v>
      </c>
      <c r="K11" s="124"/>
      <c r="L11" s="125"/>
      <c r="M11" s="125"/>
      <c r="N11" s="125"/>
      <c r="O11" s="125"/>
      <c r="P11" s="126"/>
      <c r="Q11" s="13" t="s">
        <v>13</v>
      </c>
      <c r="R11" s="38" t="str">
        <f>IF(S11&gt;U11,"○",IF(S11&lt;U11,"×"," "))</f>
        <v>×</v>
      </c>
      <c r="S11" s="14">
        <v>3</v>
      </c>
      <c r="T11" s="15" t="s">
        <v>1</v>
      </c>
      <c r="U11" s="18">
        <v>6</v>
      </c>
      <c r="V11" s="24" t="str">
        <f>IF(S11&lt;U11,"○",IF(S11&gt;U11,"×"," "))</f>
        <v>○</v>
      </c>
      <c r="W11" s="63" t="s">
        <v>13</v>
      </c>
      <c r="X11" s="64" t="str">
        <f>IF(Y11&gt;AA11,"○",IF(Y11&lt;AA11,"×"," "))</f>
        <v>×</v>
      </c>
      <c r="Y11" s="14">
        <v>4</v>
      </c>
      <c r="Z11" s="15" t="s">
        <v>1</v>
      </c>
      <c r="AA11" s="18">
        <v>6</v>
      </c>
      <c r="AB11" s="24" t="str">
        <f>IF(Y11&lt;AA11,"○",IF(Y11&gt;AA11,"×"," "))</f>
        <v>○</v>
      </c>
      <c r="AC11" s="25" t="s">
        <v>7</v>
      </c>
      <c r="AD11" s="53">
        <f>AC12/AD12*100</f>
        <v>31.645569620253166</v>
      </c>
      <c r="AE11" s="131"/>
      <c r="AG11" s="5"/>
    </row>
    <row r="12" spans="3:33" ht="20.100000000000001" customHeight="1" x14ac:dyDescent="0.2">
      <c r="C12" s="117"/>
      <c r="D12" s="120"/>
      <c r="E12" s="10" t="s">
        <v>4</v>
      </c>
      <c r="F12" s="12"/>
      <c r="G12" s="28">
        <f>SUM(G9:G11)</f>
        <v>8</v>
      </c>
      <c r="H12" s="29" t="s">
        <v>1</v>
      </c>
      <c r="I12" s="11">
        <f>SUM(I9:I11)</f>
        <v>18</v>
      </c>
      <c r="J12" s="30"/>
      <c r="K12" s="127"/>
      <c r="L12" s="128"/>
      <c r="M12" s="128"/>
      <c r="N12" s="128"/>
      <c r="O12" s="128"/>
      <c r="P12" s="129"/>
      <c r="Q12" s="10" t="s">
        <v>4</v>
      </c>
      <c r="R12" s="12"/>
      <c r="S12" s="28">
        <f>SUM(S9:S11)</f>
        <v>12</v>
      </c>
      <c r="T12" s="29" t="s">
        <v>1</v>
      </c>
      <c r="U12" s="11">
        <f>SUM(U9:U11)</f>
        <v>18</v>
      </c>
      <c r="V12" s="30"/>
      <c r="W12" s="10" t="s">
        <v>4</v>
      </c>
      <c r="X12" s="12"/>
      <c r="Y12" s="28">
        <f>SUM(Y9:Y11)</f>
        <v>5</v>
      </c>
      <c r="Z12" s="29" t="s">
        <v>1</v>
      </c>
      <c r="AA12" s="11">
        <f>SUM(AA9:AA11)</f>
        <v>18</v>
      </c>
      <c r="AB12" s="30"/>
      <c r="AC12" s="26">
        <f>SUM(G12,M12,S12,Y12)</f>
        <v>25</v>
      </c>
      <c r="AD12" s="54">
        <f>SUM(G12,I12,M12,O12,S12,U12,Y12,AA12)</f>
        <v>79</v>
      </c>
      <c r="AE12" s="135"/>
    </row>
    <row r="13" spans="3:33" ht="20.100000000000001" customHeight="1" x14ac:dyDescent="0.2">
      <c r="C13" s="115">
        <f t="shared" ref="C13" si="0">C8+1</f>
        <v>16</v>
      </c>
      <c r="D13" s="118" t="str">
        <f>選手名簿!R3</f>
        <v>テニスフリーク</v>
      </c>
      <c r="E13" s="7" t="str">
        <f>IF(G13&gt;I13,"○",IF(G13&lt;I13,"×"," "))</f>
        <v>×</v>
      </c>
      <c r="F13" s="16"/>
      <c r="G13" s="31">
        <f>COUNTIF(F14:F16,"○")</f>
        <v>1</v>
      </c>
      <c r="H13" s="32" t="s">
        <v>1</v>
      </c>
      <c r="I13" s="31">
        <f>COUNTIF(J14:J16,"○")</f>
        <v>2</v>
      </c>
      <c r="J13" s="33"/>
      <c r="K13" s="7" t="str">
        <f>IF(M13&gt;O13,"○",IF(M13&lt;O13,"×"," "))</f>
        <v>○</v>
      </c>
      <c r="L13" s="16"/>
      <c r="M13" s="31">
        <f>COUNTIF(L14:L16,"○")</f>
        <v>3</v>
      </c>
      <c r="N13" s="32" t="s">
        <v>1</v>
      </c>
      <c r="O13" s="31">
        <f>COUNTIF(P14:P16,"○")</f>
        <v>0</v>
      </c>
      <c r="P13" s="33"/>
      <c r="Q13" s="121"/>
      <c r="R13" s="122"/>
      <c r="S13" s="122"/>
      <c r="T13" s="122"/>
      <c r="U13" s="122"/>
      <c r="V13" s="123"/>
      <c r="W13" s="7" t="str">
        <f>IF(Y13&gt;AA13,"○",IF(Y13&lt;AA13,"×"," "))</f>
        <v>×</v>
      </c>
      <c r="X13" s="16"/>
      <c r="Y13" s="31">
        <f>COUNTIF(X14:X16,"○")</f>
        <v>0</v>
      </c>
      <c r="Z13" s="32" t="s">
        <v>1</v>
      </c>
      <c r="AA13" s="31">
        <f>COUNTIF(AB14:AB16,"○")</f>
        <v>3</v>
      </c>
      <c r="AB13" s="33"/>
      <c r="AC13" s="49"/>
      <c r="AD13" s="57"/>
      <c r="AE13" s="130">
        <v>3</v>
      </c>
    </row>
    <row r="14" spans="3:33" ht="20.100000000000001" customHeight="1" x14ac:dyDescent="0.2">
      <c r="C14" s="116"/>
      <c r="D14" s="119"/>
      <c r="E14" s="8" t="s">
        <v>11</v>
      </c>
      <c r="F14" s="36" t="str">
        <f>IF(G14&gt;I14,"○",IF(G14&lt;I14,"×"," "))</f>
        <v>○</v>
      </c>
      <c r="G14" s="19">
        <f>U4</f>
        <v>6</v>
      </c>
      <c r="H14" s="20" t="s">
        <v>1</v>
      </c>
      <c r="I14" s="21">
        <f>S4</f>
        <v>3</v>
      </c>
      <c r="J14" s="22" t="str">
        <f>IF(G14&lt;I14,"○",IF(G14&gt;I14,"×"," "))</f>
        <v>×</v>
      </c>
      <c r="K14" s="8" t="s">
        <v>11</v>
      </c>
      <c r="L14" s="36" t="str">
        <f>IF(M14&gt;O14,"○",IF(M14&lt;O14,"×"," "))</f>
        <v>○</v>
      </c>
      <c r="M14" s="19">
        <f>U9</f>
        <v>6</v>
      </c>
      <c r="N14" s="20" t="s">
        <v>1</v>
      </c>
      <c r="O14" s="21">
        <f>S9</f>
        <v>4</v>
      </c>
      <c r="P14" s="22" t="str">
        <f>IF(M14&lt;O14,"○",IF(M14&gt;O14,"×"," "))</f>
        <v>×</v>
      </c>
      <c r="Q14" s="124"/>
      <c r="R14" s="125"/>
      <c r="S14" s="125"/>
      <c r="T14" s="125"/>
      <c r="U14" s="125"/>
      <c r="V14" s="126"/>
      <c r="W14" s="8" t="s">
        <v>11</v>
      </c>
      <c r="X14" s="36" t="str">
        <f>IF(Y14&gt;AA14,"○",IF(Y14&lt;AA14,"×"," "))</f>
        <v>×</v>
      </c>
      <c r="Y14" s="19">
        <v>1</v>
      </c>
      <c r="Z14" s="20" t="s">
        <v>1</v>
      </c>
      <c r="AA14" s="21">
        <v>6</v>
      </c>
      <c r="AB14" s="22" t="str">
        <f>IF(Y14&lt;AA14,"○",IF(Y14&gt;AA14,"×"," "))</f>
        <v>○</v>
      </c>
      <c r="AC14" s="34" t="s">
        <v>6</v>
      </c>
      <c r="AD14" s="51" t="str">
        <f>COUNTIF(E13:AB13,"○")&amp;"勝 "&amp;COUNTIF(E13:AB13,"×")&amp;"敗"</f>
        <v>1勝 2敗</v>
      </c>
      <c r="AE14" s="131"/>
    </row>
    <row r="15" spans="3:33" ht="20.100000000000001" customHeight="1" x14ac:dyDescent="0.2">
      <c r="C15" s="116"/>
      <c r="D15" s="119"/>
      <c r="E15" s="9" t="s">
        <v>12</v>
      </c>
      <c r="F15" s="37" t="str">
        <f>IF(G15&gt;I15,"○",IF(G15&lt;I15,"×"," "))</f>
        <v>×</v>
      </c>
      <c r="G15" s="6">
        <f t="shared" ref="G15:G16" si="1">U5</f>
        <v>1</v>
      </c>
      <c r="H15" s="4" t="s">
        <v>1</v>
      </c>
      <c r="I15" s="17">
        <f t="shared" ref="I15:I16" si="2">S5</f>
        <v>6</v>
      </c>
      <c r="J15" s="23" t="str">
        <f>IF(G15&lt;I15,"○",IF(G15&gt;I15,"×"," "))</f>
        <v>○</v>
      </c>
      <c r="K15" s="9" t="s">
        <v>12</v>
      </c>
      <c r="L15" s="37" t="str">
        <f>IF(M15&gt;O15,"○",IF(M15&lt;O15,"×"," "))</f>
        <v>○</v>
      </c>
      <c r="M15" s="6">
        <f t="shared" ref="M15:M16" si="3">U10</f>
        <v>6</v>
      </c>
      <c r="N15" s="4" t="s">
        <v>1</v>
      </c>
      <c r="O15" s="17">
        <f t="shared" ref="O15:O16" si="4">S10</f>
        <v>5</v>
      </c>
      <c r="P15" s="23" t="str">
        <f>IF(M15&lt;O15,"○",IF(M15&gt;O15,"×"," "))</f>
        <v>×</v>
      </c>
      <c r="Q15" s="124"/>
      <c r="R15" s="125"/>
      <c r="S15" s="125"/>
      <c r="T15" s="125"/>
      <c r="U15" s="125"/>
      <c r="V15" s="126"/>
      <c r="W15" s="9" t="s">
        <v>12</v>
      </c>
      <c r="X15" s="37" t="str">
        <f>IF(Y15&gt;AA15,"○",IF(Y15&lt;AA15,"×"," "))</f>
        <v>×</v>
      </c>
      <c r="Y15" s="6">
        <v>0</v>
      </c>
      <c r="Z15" s="4" t="s">
        <v>1</v>
      </c>
      <c r="AA15" s="17">
        <v>6</v>
      </c>
      <c r="AB15" s="23" t="str">
        <f>IF(Y15&lt;AA15,"○",IF(Y15&gt;AA15,"×"," "))</f>
        <v>○</v>
      </c>
      <c r="AC15" s="35" t="s">
        <v>14</v>
      </c>
      <c r="AD15" s="52" t="str">
        <f>SUM(G13,M13,S13,Y13)&amp;"試合"</f>
        <v>4試合</v>
      </c>
      <c r="AE15" s="131"/>
      <c r="AG15" s="5"/>
    </row>
    <row r="16" spans="3:33" ht="20.100000000000001" customHeight="1" x14ac:dyDescent="0.2">
      <c r="C16" s="116"/>
      <c r="D16" s="119"/>
      <c r="E16" s="13" t="s">
        <v>13</v>
      </c>
      <c r="F16" s="38" t="str">
        <f>IF(G16&gt;I16,"○",IF(G16&lt;I16,"×"," "))</f>
        <v>×</v>
      </c>
      <c r="G16" s="14">
        <f t="shared" si="1"/>
        <v>3</v>
      </c>
      <c r="H16" s="15" t="s">
        <v>1</v>
      </c>
      <c r="I16" s="18">
        <f t="shared" si="2"/>
        <v>6</v>
      </c>
      <c r="J16" s="24" t="str">
        <f>IF(G16&lt;I16,"○",IF(G16&gt;I16,"×"," "))</f>
        <v>○</v>
      </c>
      <c r="K16" s="13" t="s">
        <v>13</v>
      </c>
      <c r="L16" s="38" t="str">
        <f>IF(M16&gt;O16,"○",IF(M16&lt;O16,"×"," "))</f>
        <v>○</v>
      </c>
      <c r="M16" s="14">
        <f t="shared" si="3"/>
        <v>6</v>
      </c>
      <c r="N16" s="15" t="s">
        <v>1</v>
      </c>
      <c r="O16" s="18">
        <f t="shared" si="4"/>
        <v>3</v>
      </c>
      <c r="P16" s="24" t="str">
        <f>IF(M16&lt;O16,"○",IF(M16&gt;O16,"×"," "))</f>
        <v>×</v>
      </c>
      <c r="Q16" s="124"/>
      <c r="R16" s="125"/>
      <c r="S16" s="125"/>
      <c r="T16" s="125"/>
      <c r="U16" s="125"/>
      <c r="V16" s="126"/>
      <c r="W16" s="13" t="s">
        <v>13</v>
      </c>
      <c r="X16" s="38" t="str">
        <f>IF(Y16&gt;AA16,"○",IF(Y16&lt;AA16,"×"," "))</f>
        <v>×</v>
      </c>
      <c r="Y16" s="14">
        <v>1</v>
      </c>
      <c r="Z16" s="15" t="s">
        <v>1</v>
      </c>
      <c r="AA16" s="18">
        <v>6</v>
      </c>
      <c r="AB16" s="24" t="str">
        <f>IF(Y16&lt;AA16,"○",IF(Y16&gt;AA16,"×"," "))</f>
        <v>○</v>
      </c>
      <c r="AC16" s="25" t="s">
        <v>7</v>
      </c>
      <c r="AD16" s="53">
        <f>AC17/AD17*100</f>
        <v>40</v>
      </c>
      <c r="AE16" s="131"/>
      <c r="AG16" s="5"/>
    </row>
    <row r="17" spans="3:33" ht="20.100000000000001" customHeight="1" x14ac:dyDescent="0.2">
      <c r="C17" s="117"/>
      <c r="D17" s="120"/>
      <c r="E17" s="10" t="s">
        <v>4</v>
      </c>
      <c r="F17" s="12"/>
      <c r="G17" s="28">
        <f>SUM(G14:G16)</f>
        <v>10</v>
      </c>
      <c r="H17" s="29" t="s">
        <v>1</v>
      </c>
      <c r="I17" s="11">
        <f>SUM(I14:I16)</f>
        <v>15</v>
      </c>
      <c r="J17" s="30"/>
      <c r="K17" s="10" t="s">
        <v>4</v>
      </c>
      <c r="L17" s="12"/>
      <c r="M17" s="28">
        <f>SUM(M14:M16)</f>
        <v>18</v>
      </c>
      <c r="N17" s="29" t="s">
        <v>1</v>
      </c>
      <c r="O17" s="11">
        <f>SUM(O14:O16)</f>
        <v>12</v>
      </c>
      <c r="P17" s="30"/>
      <c r="Q17" s="127"/>
      <c r="R17" s="128"/>
      <c r="S17" s="128"/>
      <c r="T17" s="128"/>
      <c r="U17" s="128"/>
      <c r="V17" s="129"/>
      <c r="W17" s="10" t="s">
        <v>4</v>
      </c>
      <c r="X17" s="12"/>
      <c r="Y17" s="28">
        <f>SUM(Y14:Y16)</f>
        <v>2</v>
      </c>
      <c r="Z17" s="29" t="s">
        <v>1</v>
      </c>
      <c r="AA17" s="11">
        <f>SUM(AA14:AA16)</f>
        <v>18</v>
      </c>
      <c r="AB17" s="30"/>
      <c r="AC17" s="26">
        <f>SUM(G17,M17,S17,Y17)</f>
        <v>30</v>
      </c>
      <c r="AD17" s="54">
        <f>SUM(G17,I17,M17,O17,S17,U17,Y17,AA17)</f>
        <v>75</v>
      </c>
      <c r="AE17" s="131"/>
    </row>
    <row r="18" spans="3:33" ht="20.100000000000001" customHeight="1" x14ac:dyDescent="0.2">
      <c r="C18" s="115">
        <f t="shared" ref="C18" si="5">C13+1</f>
        <v>17</v>
      </c>
      <c r="D18" s="118" t="str">
        <f>選手名簿!C17</f>
        <v>フィフス</v>
      </c>
      <c r="E18" s="7" t="str">
        <f>IF(G18&gt;I18,"○",IF(G18&lt;I18,"×"," "))</f>
        <v>○</v>
      </c>
      <c r="F18" s="16"/>
      <c r="G18" s="31">
        <f>COUNTIF(F19:F21,"○")</f>
        <v>3</v>
      </c>
      <c r="H18" s="32" t="s">
        <v>1</v>
      </c>
      <c r="I18" s="31">
        <f>COUNTIF(J19:J21,"○")</f>
        <v>0</v>
      </c>
      <c r="J18" s="33"/>
      <c r="K18" s="7" t="str">
        <f>IF(M18&gt;O18,"○",IF(M18&lt;O18,"×"," "))</f>
        <v>○</v>
      </c>
      <c r="L18" s="16"/>
      <c r="M18" s="31">
        <f>COUNTIF(L19:L21,"○")</f>
        <v>3</v>
      </c>
      <c r="N18" s="32" t="s">
        <v>1</v>
      </c>
      <c r="O18" s="31">
        <f>COUNTIF(P19:P21,"○")</f>
        <v>0</v>
      </c>
      <c r="P18" s="33"/>
      <c r="Q18" s="7" t="str">
        <f>IF(S18&gt;U18,"○",IF(S18&lt;U18,"×"," "))</f>
        <v>○</v>
      </c>
      <c r="R18" s="16"/>
      <c r="S18" s="31">
        <f>COUNTIF(R19:R21,"○")</f>
        <v>3</v>
      </c>
      <c r="T18" s="32" t="s">
        <v>1</v>
      </c>
      <c r="U18" s="31">
        <f>COUNTIF(V19:V21,"○")</f>
        <v>0</v>
      </c>
      <c r="V18" s="33"/>
      <c r="W18" s="121"/>
      <c r="X18" s="122"/>
      <c r="Y18" s="122"/>
      <c r="Z18" s="122"/>
      <c r="AA18" s="122"/>
      <c r="AB18" s="123"/>
      <c r="AC18" s="49"/>
      <c r="AD18" s="57"/>
      <c r="AE18" s="130">
        <v>1</v>
      </c>
    </row>
    <row r="19" spans="3:33" ht="20.100000000000001" customHeight="1" x14ac:dyDescent="0.2">
      <c r="C19" s="116"/>
      <c r="D19" s="119"/>
      <c r="E19" s="8" t="s">
        <v>11</v>
      </c>
      <c r="F19" s="36" t="str">
        <f>IF(G19&gt;I19,"○",IF(G19&lt;I19,"×"," "))</f>
        <v>○</v>
      </c>
      <c r="G19" s="19">
        <f>AA4</f>
        <v>6</v>
      </c>
      <c r="H19" s="20" t="s">
        <v>1</v>
      </c>
      <c r="I19" s="21">
        <f>Y4</f>
        <v>4</v>
      </c>
      <c r="J19" s="22" t="str">
        <f>IF(G19&lt;I19,"○",IF(G19&gt;I19,"×"," "))</f>
        <v>×</v>
      </c>
      <c r="K19" s="8" t="s">
        <v>11</v>
      </c>
      <c r="L19" s="36" t="str">
        <f>IF(M19&gt;O19,"○",IF(M19&lt;O19,"×"," "))</f>
        <v>○</v>
      </c>
      <c r="M19" s="19">
        <f>AA9</f>
        <v>6</v>
      </c>
      <c r="N19" s="20" t="s">
        <v>1</v>
      </c>
      <c r="O19" s="21">
        <f>Y9</f>
        <v>0</v>
      </c>
      <c r="P19" s="22" t="str">
        <f>IF(M19&lt;O19,"○",IF(M19&gt;O19,"×"," "))</f>
        <v>×</v>
      </c>
      <c r="Q19" s="8" t="s">
        <v>11</v>
      </c>
      <c r="R19" s="36" t="str">
        <f>IF(S19&gt;U19,"○",IF(S19&lt;U19,"×"," "))</f>
        <v>○</v>
      </c>
      <c r="S19" s="19">
        <f>AA14</f>
        <v>6</v>
      </c>
      <c r="T19" s="20" t="s">
        <v>1</v>
      </c>
      <c r="U19" s="21">
        <f>Y14</f>
        <v>1</v>
      </c>
      <c r="V19" s="22" t="str">
        <f>IF(S19&lt;U19,"○",IF(S19&gt;U19,"×"," "))</f>
        <v>×</v>
      </c>
      <c r="W19" s="124"/>
      <c r="X19" s="125"/>
      <c r="Y19" s="125"/>
      <c r="Z19" s="125"/>
      <c r="AA19" s="125"/>
      <c r="AB19" s="126"/>
      <c r="AC19" s="34" t="s">
        <v>6</v>
      </c>
      <c r="AD19" s="51" t="str">
        <f>COUNTIF(E18:AB18,"○")&amp;"勝 "&amp;COUNTIF(E18:AB18,"×")&amp;"敗"</f>
        <v>3勝 0敗</v>
      </c>
      <c r="AE19" s="131"/>
    </row>
    <row r="20" spans="3:33" ht="20.100000000000001" customHeight="1" x14ac:dyDescent="0.2">
      <c r="C20" s="116"/>
      <c r="D20" s="119"/>
      <c r="E20" s="9" t="s">
        <v>12</v>
      </c>
      <c r="F20" s="37" t="str">
        <f>IF(G20&gt;I20,"○",IF(G20&lt;I20,"×"," "))</f>
        <v>○</v>
      </c>
      <c r="G20" s="6">
        <f t="shared" ref="G20:G21" si="6">AA5</f>
        <v>6</v>
      </c>
      <c r="H20" s="4" t="s">
        <v>1</v>
      </c>
      <c r="I20" s="17">
        <f t="shared" ref="I20:I21" si="7">Y5</f>
        <v>3</v>
      </c>
      <c r="J20" s="23" t="str">
        <f>IF(G20&lt;I20,"○",IF(G20&gt;I20,"×"," "))</f>
        <v>×</v>
      </c>
      <c r="K20" s="9" t="s">
        <v>12</v>
      </c>
      <c r="L20" s="37" t="str">
        <f>IF(M20&gt;O20,"○",IF(M20&lt;O20,"×"," "))</f>
        <v>○</v>
      </c>
      <c r="M20" s="6">
        <f t="shared" ref="M20:M21" si="8">AA10</f>
        <v>6</v>
      </c>
      <c r="N20" s="4" t="s">
        <v>1</v>
      </c>
      <c r="O20" s="17">
        <f t="shared" ref="O20:O21" si="9">Y10</f>
        <v>1</v>
      </c>
      <c r="P20" s="23" t="str">
        <f>IF(M20&lt;O20,"○",IF(M20&gt;O20,"×"," "))</f>
        <v>×</v>
      </c>
      <c r="Q20" s="9" t="s">
        <v>12</v>
      </c>
      <c r="R20" s="37" t="str">
        <f>IF(S20&gt;U20,"○",IF(S20&lt;U20,"×"," "))</f>
        <v>○</v>
      </c>
      <c r="S20" s="6">
        <f t="shared" ref="S20:S21" si="10">AA15</f>
        <v>6</v>
      </c>
      <c r="T20" s="4" t="s">
        <v>1</v>
      </c>
      <c r="U20" s="17">
        <f t="shared" ref="U20:U21" si="11">Y15</f>
        <v>0</v>
      </c>
      <c r="V20" s="23" t="str">
        <f>IF(S20&lt;U20,"○",IF(S20&gt;U20,"×"," "))</f>
        <v>×</v>
      </c>
      <c r="W20" s="124"/>
      <c r="X20" s="125"/>
      <c r="Y20" s="125"/>
      <c r="Z20" s="125"/>
      <c r="AA20" s="125"/>
      <c r="AB20" s="126"/>
      <c r="AC20" s="35" t="s">
        <v>14</v>
      </c>
      <c r="AD20" s="52" t="str">
        <f>SUM(G18,M18,S18,Y18)&amp;"試合"</f>
        <v>9試合</v>
      </c>
      <c r="AE20" s="131"/>
      <c r="AG20" s="5"/>
    </row>
    <row r="21" spans="3:33" ht="20.100000000000001" customHeight="1" x14ac:dyDescent="0.2">
      <c r="C21" s="116"/>
      <c r="D21" s="119"/>
      <c r="E21" s="13" t="s">
        <v>13</v>
      </c>
      <c r="F21" s="38" t="str">
        <f>IF(G21&gt;I21,"○",IF(G21&lt;I21,"×"," "))</f>
        <v>○</v>
      </c>
      <c r="G21" s="14">
        <f t="shared" si="6"/>
        <v>6</v>
      </c>
      <c r="H21" s="15" t="s">
        <v>1</v>
      </c>
      <c r="I21" s="18">
        <f t="shared" si="7"/>
        <v>0</v>
      </c>
      <c r="J21" s="24" t="str">
        <f>IF(G21&lt;I21,"○",IF(G21&gt;I21,"×"," "))</f>
        <v>×</v>
      </c>
      <c r="K21" s="13" t="s">
        <v>13</v>
      </c>
      <c r="L21" s="38" t="str">
        <f>IF(M21&gt;O21,"○",IF(M21&lt;O21,"×"," "))</f>
        <v>○</v>
      </c>
      <c r="M21" s="14">
        <f t="shared" si="8"/>
        <v>6</v>
      </c>
      <c r="N21" s="15" t="s">
        <v>1</v>
      </c>
      <c r="O21" s="18">
        <f t="shared" si="9"/>
        <v>4</v>
      </c>
      <c r="P21" s="24" t="str">
        <f>IF(M21&lt;O21,"○",IF(M21&gt;O21,"×"," "))</f>
        <v>×</v>
      </c>
      <c r="Q21" s="13" t="s">
        <v>13</v>
      </c>
      <c r="R21" s="38" t="str">
        <f>IF(S21&gt;U21,"○",IF(S21&lt;U21,"×"," "))</f>
        <v>○</v>
      </c>
      <c r="S21" s="14">
        <f t="shared" si="10"/>
        <v>6</v>
      </c>
      <c r="T21" s="15" t="s">
        <v>1</v>
      </c>
      <c r="U21" s="18">
        <f t="shared" si="11"/>
        <v>1</v>
      </c>
      <c r="V21" s="24" t="str">
        <f>IF(S21&lt;U21,"○",IF(S21&gt;U21,"×"," "))</f>
        <v>×</v>
      </c>
      <c r="W21" s="124"/>
      <c r="X21" s="125"/>
      <c r="Y21" s="125"/>
      <c r="Z21" s="125"/>
      <c r="AA21" s="125"/>
      <c r="AB21" s="126"/>
      <c r="AC21" s="39" t="s">
        <v>7</v>
      </c>
      <c r="AD21" s="53">
        <f>AC22/AD22*100</f>
        <v>79.411764705882348</v>
      </c>
      <c r="AE21" s="131"/>
      <c r="AG21" s="5"/>
    </row>
    <row r="22" spans="3:33" ht="20.100000000000001" customHeight="1" x14ac:dyDescent="0.2">
      <c r="C22" s="117"/>
      <c r="D22" s="120"/>
      <c r="E22" s="10" t="s">
        <v>4</v>
      </c>
      <c r="F22" s="12"/>
      <c r="G22" s="28">
        <f>SUM(G19:G21)</f>
        <v>18</v>
      </c>
      <c r="H22" s="29" t="s">
        <v>1</v>
      </c>
      <c r="I22" s="11">
        <f>SUM(I19:I21)</f>
        <v>7</v>
      </c>
      <c r="J22" s="30"/>
      <c r="K22" s="10" t="s">
        <v>4</v>
      </c>
      <c r="L22" s="12"/>
      <c r="M22" s="28">
        <f>SUM(M19:M21)</f>
        <v>18</v>
      </c>
      <c r="N22" s="29" t="s">
        <v>1</v>
      </c>
      <c r="O22" s="11">
        <f>SUM(O19:O21)</f>
        <v>5</v>
      </c>
      <c r="P22" s="30"/>
      <c r="Q22" s="10" t="s">
        <v>4</v>
      </c>
      <c r="R22" s="12"/>
      <c r="S22" s="28">
        <f>SUM(S19:S21)</f>
        <v>18</v>
      </c>
      <c r="T22" s="29" t="s">
        <v>1</v>
      </c>
      <c r="U22" s="11">
        <f>SUM(U19:U21)</f>
        <v>2</v>
      </c>
      <c r="V22" s="30"/>
      <c r="W22" s="127"/>
      <c r="X22" s="128"/>
      <c r="Y22" s="128"/>
      <c r="Z22" s="128"/>
      <c r="AA22" s="128"/>
      <c r="AB22" s="129"/>
      <c r="AC22" s="27">
        <f>SUM(G22,M22,S22,Y22)</f>
        <v>54</v>
      </c>
      <c r="AD22" s="55">
        <f>SUM(G22,I22,M22,O22,S22,U22,Y22,AA22)</f>
        <v>68</v>
      </c>
      <c r="AE22" s="135"/>
    </row>
    <row r="23" spans="3:33" ht="20.100000000000001" customHeight="1" x14ac:dyDescent="0.2">
      <c r="C23" s="2" t="s">
        <v>55</v>
      </c>
    </row>
    <row r="24" spans="3:33" ht="20.100000000000001" customHeight="1" x14ac:dyDescent="0.2">
      <c r="C24" s="2" t="s">
        <v>50</v>
      </c>
    </row>
    <row r="25" spans="3:33" ht="20.100000000000001" customHeight="1" x14ac:dyDescent="0.2">
      <c r="C25" s="2" t="s">
        <v>56</v>
      </c>
    </row>
    <row r="26" spans="3:33" ht="20.100000000000001" customHeight="1" x14ac:dyDescent="0.2">
      <c r="C26" s="2" t="s">
        <v>52</v>
      </c>
    </row>
    <row r="27" spans="3:33" ht="20.100000000000001" customHeight="1" x14ac:dyDescent="0.2">
      <c r="C27" s="2" t="s">
        <v>23</v>
      </c>
    </row>
    <row r="28" spans="3:33" ht="20.100000000000001" customHeight="1" x14ac:dyDescent="0.2">
      <c r="C28" s="2" t="s">
        <v>53</v>
      </c>
    </row>
    <row r="29" spans="3:33" ht="20.100000000000001" customHeight="1" x14ac:dyDescent="0.2">
      <c r="C29" s="2" t="s">
        <v>24</v>
      </c>
    </row>
    <row r="30" spans="3:33" ht="20.100000000000001" customHeight="1" x14ac:dyDescent="0.2">
      <c r="C30" s="2" t="s">
        <v>54</v>
      </c>
    </row>
  </sheetData>
  <mergeCells count="22">
    <mergeCell ref="AC2:AD2"/>
    <mergeCell ref="C2:D2"/>
    <mergeCell ref="E2:J2"/>
    <mergeCell ref="K2:P2"/>
    <mergeCell ref="Q2:V2"/>
    <mergeCell ref="W2:AB2"/>
    <mergeCell ref="C3:C7"/>
    <mergeCell ref="D3:D7"/>
    <mergeCell ref="E3:J7"/>
    <mergeCell ref="AE3:AE7"/>
    <mergeCell ref="C8:C12"/>
    <mergeCell ref="D8:D12"/>
    <mergeCell ref="K8:P12"/>
    <mergeCell ref="AE8:AE12"/>
    <mergeCell ref="C13:C17"/>
    <mergeCell ref="D13:D17"/>
    <mergeCell ref="Q13:V17"/>
    <mergeCell ref="AE13:AE17"/>
    <mergeCell ref="C18:C22"/>
    <mergeCell ref="D18:D22"/>
    <mergeCell ref="W18:AB22"/>
    <mergeCell ref="AE18:AE22"/>
  </mergeCells>
  <phoneticPr fontId="1"/>
  <printOptions horizontalCentered="1" verticalCentered="1"/>
  <pageMargins left="0.19685039370078741" right="0.19685039370078741" top="0.19685039370078741" bottom="0.19685039370078741" header="0.51181102362204722" footer="0.51181102362204722"/>
  <pageSetup paperSize="9" scale="9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AM35"/>
  <sheetViews>
    <sheetView topLeftCell="A22" zoomScale="65" zoomScaleNormal="65" workbookViewId="0">
      <selection sqref="A1:AK35"/>
    </sheetView>
  </sheetViews>
  <sheetFormatPr defaultRowHeight="20.100000000000001" customHeight="1" x14ac:dyDescent="0.2"/>
  <cols>
    <col min="1" max="2" width="1.6640625" style="2" customWidth="1"/>
    <col min="3" max="3" width="4.6640625" style="2" customWidth="1"/>
    <col min="4" max="4" width="12.6640625" style="2" customWidth="1"/>
    <col min="5" max="5" width="4.6640625" style="2" customWidth="1"/>
    <col min="6" max="6" width="2.6640625" style="2" customWidth="1"/>
    <col min="7" max="7" width="4.6640625" style="2" customWidth="1"/>
    <col min="8" max="8" width="2.6640625" style="2" customWidth="1"/>
    <col min="9" max="9" width="4.6640625" style="2" customWidth="1"/>
    <col min="10" max="10" width="2.6640625" style="2" customWidth="1"/>
    <col min="11" max="11" width="4.6640625" style="2" customWidth="1"/>
    <col min="12" max="12" width="2.6640625" style="2" customWidth="1"/>
    <col min="13" max="13" width="4.6640625" style="2" customWidth="1"/>
    <col min="14" max="14" width="2.6640625" style="2" customWidth="1"/>
    <col min="15" max="15" width="4.6640625" style="2" customWidth="1"/>
    <col min="16" max="16" width="2.6640625" style="2" customWidth="1"/>
    <col min="17" max="17" width="4.6640625" style="2" customWidth="1"/>
    <col min="18" max="18" width="2.6640625" style="2" customWidth="1"/>
    <col min="19" max="19" width="4.6640625" style="2" customWidth="1"/>
    <col min="20" max="20" width="2.6640625" style="2" customWidth="1"/>
    <col min="21" max="21" width="4.6640625" style="2" customWidth="1"/>
    <col min="22" max="22" width="2.6640625" style="2" customWidth="1"/>
    <col min="23" max="23" width="4.6640625" style="2" customWidth="1"/>
    <col min="24" max="24" width="2.6640625" style="2" customWidth="1"/>
    <col min="25" max="25" width="4.6640625" style="2" customWidth="1"/>
    <col min="26" max="26" width="2.6640625" style="2" customWidth="1"/>
    <col min="27" max="27" width="4.6640625" style="2" customWidth="1"/>
    <col min="28" max="28" width="2.6640625" style="2" customWidth="1"/>
    <col min="29" max="29" width="4.6640625" style="2" customWidth="1"/>
    <col min="30" max="30" width="2.6640625" style="2" customWidth="1"/>
    <col min="31" max="31" width="4.6640625" style="2" customWidth="1"/>
    <col min="32" max="32" width="2.6640625" style="2" customWidth="1"/>
    <col min="33" max="33" width="4.6640625" style="2" customWidth="1"/>
    <col min="34" max="34" width="2.6640625" style="2" customWidth="1"/>
    <col min="35" max="36" width="10.6640625" style="2" customWidth="1"/>
    <col min="37" max="37" width="20.6640625" style="2" customWidth="1"/>
    <col min="38" max="38" width="1.6640625" style="2" customWidth="1"/>
    <col min="39" max="279" width="9" style="2"/>
    <col min="280" max="281" width="1.6640625" style="2" customWidth="1"/>
    <col min="282" max="282" width="4.6640625" style="2" customWidth="1"/>
    <col min="283" max="283" width="24.6640625" style="2" customWidth="1"/>
    <col min="284" max="284" width="4.6640625" style="2" customWidth="1"/>
    <col min="285" max="285" width="14.6640625" style="2" customWidth="1"/>
    <col min="286" max="286" width="4.6640625" style="2" customWidth="1"/>
    <col min="287" max="287" width="14.6640625" style="2" customWidth="1"/>
    <col min="288" max="288" width="4.6640625" style="2" customWidth="1"/>
    <col min="289" max="289" width="14.6640625" style="2" customWidth="1"/>
    <col min="290" max="290" width="4.6640625" style="2" customWidth="1"/>
    <col min="291" max="291" width="14.6640625" style="2" customWidth="1"/>
    <col min="292" max="292" width="20.6640625" style="2" customWidth="1"/>
    <col min="293" max="293" width="16.6640625" style="2" customWidth="1"/>
    <col min="294" max="294" width="1.6640625" style="2" customWidth="1"/>
    <col min="295" max="535" width="9" style="2"/>
    <col min="536" max="537" width="1.6640625" style="2" customWidth="1"/>
    <col min="538" max="538" width="4.6640625" style="2" customWidth="1"/>
    <col min="539" max="539" width="24.6640625" style="2" customWidth="1"/>
    <col min="540" max="540" width="4.6640625" style="2" customWidth="1"/>
    <col min="541" max="541" width="14.6640625" style="2" customWidth="1"/>
    <col min="542" max="542" width="4.6640625" style="2" customWidth="1"/>
    <col min="543" max="543" width="14.6640625" style="2" customWidth="1"/>
    <col min="544" max="544" width="4.6640625" style="2" customWidth="1"/>
    <col min="545" max="545" width="14.6640625" style="2" customWidth="1"/>
    <col min="546" max="546" width="4.6640625" style="2" customWidth="1"/>
    <col min="547" max="547" width="14.6640625" style="2" customWidth="1"/>
    <col min="548" max="548" width="20.6640625" style="2" customWidth="1"/>
    <col min="549" max="549" width="16.6640625" style="2" customWidth="1"/>
    <col min="550" max="550" width="1.6640625" style="2" customWidth="1"/>
    <col min="551" max="791" width="9" style="2"/>
    <col min="792" max="793" width="1.6640625" style="2" customWidth="1"/>
    <col min="794" max="794" width="4.6640625" style="2" customWidth="1"/>
    <col min="795" max="795" width="24.6640625" style="2" customWidth="1"/>
    <col min="796" max="796" width="4.6640625" style="2" customWidth="1"/>
    <col min="797" max="797" width="14.6640625" style="2" customWidth="1"/>
    <col min="798" max="798" width="4.6640625" style="2" customWidth="1"/>
    <col min="799" max="799" width="14.6640625" style="2" customWidth="1"/>
    <col min="800" max="800" width="4.6640625" style="2" customWidth="1"/>
    <col min="801" max="801" width="14.6640625" style="2" customWidth="1"/>
    <col min="802" max="802" width="4.6640625" style="2" customWidth="1"/>
    <col min="803" max="803" width="14.6640625" style="2" customWidth="1"/>
    <col min="804" max="804" width="20.6640625" style="2" customWidth="1"/>
    <col min="805" max="805" width="16.6640625" style="2" customWidth="1"/>
    <col min="806" max="806" width="1.6640625" style="2" customWidth="1"/>
    <col min="807" max="1047" width="9" style="2"/>
    <col min="1048" max="1049" width="1.6640625" style="2" customWidth="1"/>
    <col min="1050" max="1050" width="4.6640625" style="2" customWidth="1"/>
    <col min="1051" max="1051" width="24.6640625" style="2" customWidth="1"/>
    <col min="1052" max="1052" width="4.6640625" style="2" customWidth="1"/>
    <col min="1053" max="1053" width="14.6640625" style="2" customWidth="1"/>
    <col min="1054" max="1054" width="4.6640625" style="2" customWidth="1"/>
    <col min="1055" max="1055" width="14.6640625" style="2" customWidth="1"/>
    <col min="1056" max="1056" width="4.6640625" style="2" customWidth="1"/>
    <col min="1057" max="1057" width="14.6640625" style="2" customWidth="1"/>
    <col min="1058" max="1058" width="4.6640625" style="2" customWidth="1"/>
    <col min="1059" max="1059" width="14.6640625" style="2" customWidth="1"/>
    <col min="1060" max="1060" width="20.6640625" style="2" customWidth="1"/>
    <col min="1061" max="1061" width="16.6640625" style="2" customWidth="1"/>
    <col min="1062" max="1062" width="1.6640625" style="2" customWidth="1"/>
    <col min="1063" max="1303" width="9" style="2"/>
    <col min="1304" max="1305" width="1.6640625" style="2" customWidth="1"/>
    <col min="1306" max="1306" width="4.6640625" style="2" customWidth="1"/>
    <col min="1307" max="1307" width="24.6640625" style="2" customWidth="1"/>
    <col min="1308" max="1308" width="4.6640625" style="2" customWidth="1"/>
    <col min="1309" max="1309" width="14.6640625" style="2" customWidth="1"/>
    <col min="1310" max="1310" width="4.6640625" style="2" customWidth="1"/>
    <col min="1311" max="1311" width="14.6640625" style="2" customWidth="1"/>
    <col min="1312" max="1312" width="4.6640625" style="2" customWidth="1"/>
    <col min="1313" max="1313" width="14.6640625" style="2" customWidth="1"/>
    <col min="1314" max="1314" width="4.6640625" style="2" customWidth="1"/>
    <col min="1315" max="1315" width="14.6640625" style="2" customWidth="1"/>
    <col min="1316" max="1316" width="20.6640625" style="2" customWidth="1"/>
    <col min="1317" max="1317" width="16.6640625" style="2" customWidth="1"/>
    <col min="1318" max="1318" width="1.6640625" style="2" customWidth="1"/>
    <col min="1319" max="1559" width="9" style="2"/>
    <col min="1560" max="1561" width="1.6640625" style="2" customWidth="1"/>
    <col min="1562" max="1562" width="4.6640625" style="2" customWidth="1"/>
    <col min="1563" max="1563" width="24.6640625" style="2" customWidth="1"/>
    <col min="1564" max="1564" width="4.6640625" style="2" customWidth="1"/>
    <col min="1565" max="1565" width="14.6640625" style="2" customWidth="1"/>
    <col min="1566" max="1566" width="4.6640625" style="2" customWidth="1"/>
    <col min="1567" max="1567" width="14.6640625" style="2" customWidth="1"/>
    <col min="1568" max="1568" width="4.6640625" style="2" customWidth="1"/>
    <col min="1569" max="1569" width="14.6640625" style="2" customWidth="1"/>
    <col min="1570" max="1570" width="4.6640625" style="2" customWidth="1"/>
    <col min="1571" max="1571" width="14.6640625" style="2" customWidth="1"/>
    <col min="1572" max="1572" width="20.6640625" style="2" customWidth="1"/>
    <col min="1573" max="1573" width="16.6640625" style="2" customWidth="1"/>
    <col min="1574" max="1574" width="1.6640625" style="2" customWidth="1"/>
    <col min="1575" max="1815" width="9" style="2"/>
    <col min="1816" max="1817" width="1.6640625" style="2" customWidth="1"/>
    <col min="1818" max="1818" width="4.6640625" style="2" customWidth="1"/>
    <col min="1819" max="1819" width="24.6640625" style="2" customWidth="1"/>
    <col min="1820" max="1820" width="4.6640625" style="2" customWidth="1"/>
    <col min="1821" max="1821" width="14.6640625" style="2" customWidth="1"/>
    <col min="1822" max="1822" width="4.6640625" style="2" customWidth="1"/>
    <col min="1823" max="1823" width="14.6640625" style="2" customWidth="1"/>
    <col min="1824" max="1824" width="4.6640625" style="2" customWidth="1"/>
    <col min="1825" max="1825" width="14.6640625" style="2" customWidth="1"/>
    <col min="1826" max="1826" width="4.6640625" style="2" customWidth="1"/>
    <col min="1827" max="1827" width="14.6640625" style="2" customWidth="1"/>
    <col min="1828" max="1828" width="20.6640625" style="2" customWidth="1"/>
    <col min="1829" max="1829" width="16.6640625" style="2" customWidth="1"/>
    <col min="1830" max="1830" width="1.6640625" style="2" customWidth="1"/>
    <col min="1831" max="2071" width="9" style="2"/>
    <col min="2072" max="2073" width="1.6640625" style="2" customWidth="1"/>
    <col min="2074" max="2074" width="4.6640625" style="2" customWidth="1"/>
    <col min="2075" max="2075" width="24.6640625" style="2" customWidth="1"/>
    <col min="2076" max="2076" width="4.6640625" style="2" customWidth="1"/>
    <col min="2077" max="2077" width="14.6640625" style="2" customWidth="1"/>
    <col min="2078" max="2078" width="4.6640625" style="2" customWidth="1"/>
    <col min="2079" max="2079" width="14.6640625" style="2" customWidth="1"/>
    <col min="2080" max="2080" width="4.6640625" style="2" customWidth="1"/>
    <col min="2081" max="2081" width="14.6640625" style="2" customWidth="1"/>
    <col min="2082" max="2082" width="4.6640625" style="2" customWidth="1"/>
    <col min="2083" max="2083" width="14.6640625" style="2" customWidth="1"/>
    <col min="2084" max="2084" width="20.6640625" style="2" customWidth="1"/>
    <col min="2085" max="2085" width="16.6640625" style="2" customWidth="1"/>
    <col min="2086" max="2086" width="1.6640625" style="2" customWidth="1"/>
    <col min="2087" max="2327" width="9" style="2"/>
    <col min="2328" max="2329" width="1.6640625" style="2" customWidth="1"/>
    <col min="2330" max="2330" width="4.6640625" style="2" customWidth="1"/>
    <col min="2331" max="2331" width="24.6640625" style="2" customWidth="1"/>
    <col min="2332" max="2332" width="4.6640625" style="2" customWidth="1"/>
    <col min="2333" max="2333" width="14.6640625" style="2" customWidth="1"/>
    <col min="2334" max="2334" width="4.6640625" style="2" customWidth="1"/>
    <col min="2335" max="2335" width="14.6640625" style="2" customWidth="1"/>
    <col min="2336" max="2336" width="4.6640625" style="2" customWidth="1"/>
    <col min="2337" max="2337" width="14.6640625" style="2" customWidth="1"/>
    <col min="2338" max="2338" width="4.6640625" style="2" customWidth="1"/>
    <col min="2339" max="2339" width="14.6640625" style="2" customWidth="1"/>
    <col min="2340" max="2340" width="20.6640625" style="2" customWidth="1"/>
    <col min="2341" max="2341" width="16.6640625" style="2" customWidth="1"/>
    <col min="2342" max="2342" width="1.6640625" style="2" customWidth="1"/>
    <col min="2343" max="2583" width="9" style="2"/>
    <col min="2584" max="2585" width="1.6640625" style="2" customWidth="1"/>
    <col min="2586" max="2586" width="4.6640625" style="2" customWidth="1"/>
    <col min="2587" max="2587" width="24.6640625" style="2" customWidth="1"/>
    <col min="2588" max="2588" width="4.6640625" style="2" customWidth="1"/>
    <col min="2589" max="2589" width="14.6640625" style="2" customWidth="1"/>
    <col min="2590" max="2590" width="4.6640625" style="2" customWidth="1"/>
    <col min="2591" max="2591" width="14.6640625" style="2" customWidth="1"/>
    <col min="2592" max="2592" width="4.6640625" style="2" customWidth="1"/>
    <col min="2593" max="2593" width="14.6640625" style="2" customWidth="1"/>
    <col min="2594" max="2594" width="4.6640625" style="2" customWidth="1"/>
    <col min="2595" max="2595" width="14.6640625" style="2" customWidth="1"/>
    <col min="2596" max="2596" width="20.6640625" style="2" customWidth="1"/>
    <col min="2597" max="2597" width="16.6640625" style="2" customWidth="1"/>
    <col min="2598" max="2598" width="1.6640625" style="2" customWidth="1"/>
    <col min="2599" max="2839" width="9" style="2"/>
    <col min="2840" max="2841" width="1.6640625" style="2" customWidth="1"/>
    <col min="2842" max="2842" width="4.6640625" style="2" customWidth="1"/>
    <col min="2843" max="2843" width="24.6640625" style="2" customWidth="1"/>
    <col min="2844" max="2844" width="4.6640625" style="2" customWidth="1"/>
    <col min="2845" max="2845" width="14.6640625" style="2" customWidth="1"/>
    <col min="2846" max="2846" width="4.6640625" style="2" customWidth="1"/>
    <col min="2847" max="2847" width="14.6640625" style="2" customWidth="1"/>
    <col min="2848" max="2848" width="4.6640625" style="2" customWidth="1"/>
    <col min="2849" max="2849" width="14.6640625" style="2" customWidth="1"/>
    <col min="2850" max="2850" width="4.6640625" style="2" customWidth="1"/>
    <col min="2851" max="2851" width="14.6640625" style="2" customWidth="1"/>
    <col min="2852" max="2852" width="20.6640625" style="2" customWidth="1"/>
    <col min="2853" max="2853" width="16.6640625" style="2" customWidth="1"/>
    <col min="2854" max="2854" width="1.6640625" style="2" customWidth="1"/>
    <col min="2855" max="3095" width="9" style="2"/>
    <col min="3096" max="3097" width="1.6640625" style="2" customWidth="1"/>
    <col min="3098" max="3098" width="4.6640625" style="2" customWidth="1"/>
    <col min="3099" max="3099" width="24.6640625" style="2" customWidth="1"/>
    <col min="3100" max="3100" width="4.6640625" style="2" customWidth="1"/>
    <col min="3101" max="3101" width="14.6640625" style="2" customWidth="1"/>
    <col min="3102" max="3102" width="4.6640625" style="2" customWidth="1"/>
    <col min="3103" max="3103" width="14.6640625" style="2" customWidth="1"/>
    <col min="3104" max="3104" width="4.6640625" style="2" customWidth="1"/>
    <col min="3105" max="3105" width="14.6640625" style="2" customWidth="1"/>
    <col min="3106" max="3106" width="4.6640625" style="2" customWidth="1"/>
    <col min="3107" max="3107" width="14.6640625" style="2" customWidth="1"/>
    <col min="3108" max="3108" width="20.6640625" style="2" customWidth="1"/>
    <col min="3109" max="3109" width="16.6640625" style="2" customWidth="1"/>
    <col min="3110" max="3110" width="1.6640625" style="2" customWidth="1"/>
    <col min="3111" max="3351" width="9" style="2"/>
    <col min="3352" max="3353" width="1.6640625" style="2" customWidth="1"/>
    <col min="3354" max="3354" width="4.6640625" style="2" customWidth="1"/>
    <col min="3355" max="3355" width="24.6640625" style="2" customWidth="1"/>
    <col min="3356" max="3356" width="4.6640625" style="2" customWidth="1"/>
    <col min="3357" max="3357" width="14.6640625" style="2" customWidth="1"/>
    <col min="3358" max="3358" width="4.6640625" style="2" customWidth="1"/>
    <col min="3359" max="3359" width="14.6640625" style="2" customWidth="1"/>
    <col min="3360" max="3360" width="4.6640625" style="2" customWidth="1"/>
    <col min="3361" max="3361" width="14.6640625" style="2" customWidth="1"/>
    <col min="3362" max="3362" width="4.6640625" style="2" customWidth="1"/>
    <col min="3363" max="3363" width="14.6640625" style="2" customWidth="1"/>
    <col min="3364" max="3364" width="20.6640625" style="2" customWidth="1"/>
    <col min="3365" max="3365" width="16.6640625" style="2" customWidth="1"/>
    <col min="3366" max="3366" width="1.6640625" style="2" customWidth="1"/>
    <col min="3367" max="3607" width="9" style="2"/>
    <col min="3608" max="3609" width="1.6640625" style="2" customWidth="1"/>
    <col min="3610" max="3610" width="4.6640625" style="2" customWidth="1"/>
    <col min="3611" max="3611" width="24.6640625" style="2" customWidth="1"/>
    <col min="3612" max="3612" width="4.6640625" style="2" customWidth="1"/>
    <col min="3613" max="3613" width="14.6640625" style="2" customWidth="1"/>
    <col min="3614" max="3614" width="4.6640625" style="2" customWidth="1"/>
    <col min="3615" max="3615" width="14.6640625" style="2" customWidth="1"/>
    <col min="3616" max="3616" width="4.6640625" style="2" customWidth="1"/>
    <col min="3617" max="3617" width="14.6640625" style="2" customWidth="1"/>
    <col min="3618" max="3618" width="4.6640625" style="2" customWidth="1"/>
    <col min="3619" max="3619" width="14.6640625" style="2" customWidth="1"/>
    <col min="3620" max="3620" width="20.6640625" style="2" customWidth="1"/>
    <col min="3621" max="3621" width="16.6640625" style="2" customWidth="1"/>
    <col min="3622" max="3622" width="1.6640625" style="2" customWidth="1"/>
    <col min="3623" max="3863" width="9" style="2"/>
    <col min="3864" max="3865" width="1.6640625" style="2" customWidth="1"/>
    <col min="3866" max="3866" width="4.6640625" style="2" customWidth="1"/>
    <col min="3867" max="3867" width="24.6640625" style="2" customWidth="1"/>
    <col min="3868" max="3868" width="4.6640625" style="2" customWidth="1"/>
    <col min="3869" max="3869" width="14.6640625" style="2" customWidth="1"/>
    <col min="3870" max="3870" width="4.6640625" style="2" customWidth="1"/>
    <col min="3871" max="3871" width="14.6640625" style="2" customWidth="1"/>
    <col min="3872" max="3872" width="4.6640625" style="2" customWidth="1"/>
    <col min="3873" max="3873" width="14.6640625" style="2" customWidth="1"/>
    <col min="3874" max="3874" width="4.6640625" style="2" customWidth="1"/>
    <col min="3875" max="3875" width="14.6640625" style="2" customWidth="1"/>
    <col min="3876" max="3876" width="20.6640625" style="2" customWidth="1"/>
    <col min="3877" max="3877" width="16.6640625" style="2" customWidth="1"/>
    <col min="3878" max="3878" width="1.6640625" style="2" customWidth="1"/>
    <col min="3879" max="4119" width="9" style="2"/>
    <col min="4120" max="4121" width="1.6640625" style="2" customWidth="1"/>
    <col min="4122" max="4122" width="4.6640625" style="2" customWidth="1"/>
    <col min="4123" max="4123" width="24.6640625" style="2" customWidth="1"/>
    <col min="4124" max="4124" width="4.6640625" style="2" customWidth="1"/>
    <col min="4125" max="4125" width="14.6640625" style="2" customWidth="1"/>
    <col min="4126" max="4126" width="4.6640625" style="2" customWidth="1"/>
    <col min="4127" max="4127" width="14.6640625" style="2" customWidth="1"/>
    <col min="4128" max="4128" width="4.6640625" style="2" customWidth="1"/>
    <col min="4129" max="4129" width="14.6640625" style="2" customWidth="1"/>
    <col min="4130" max="4130" width="4.6640625" style="2" customWidth="1"/>
    <col min="4131" max="4131" width="14.6640625" style="2" customWidth="1"/>
    <col min="4132" max="4132" width="20.6640625" style="2" customWidth="1"/>
    <col min="4133" max="4133" width="16.6640625" style="2" customWidth="1"/>
    <col min="4134" max="4134" width="1.6640625" style="2" customWidth="1"/>
    <col min="4135" max="4375" width="9" style="2"/>
    <col min="4376" max="4377" width="1.6640625" style="2" customWidth="1"/>
    <col min="4378" max="4378" width="4.6640625" style="2" customWidth="1"/>
    <col min="4379" max="4379" width="24.6640625" style="2" customWidth="1"/>
    <col min="4380" max="4380" width="4.6640625" style="2" customWidth="1"/>
    <col min="4381" max="4381" width="14.6640625" style="2" customWidth="1"/>
    <col min="4382" max="4382" width="4.6640625" style="2" customWidth="1"/>
    <col min="4383" max="4383" width="14.6640625" style="2" customWidth="1"/>
    <col min="4384" max="4384" width="4.6640625" style="2" customWidth="1"/>
    <col min="4385" max="4385" width="14.6640625" style="2" customWidth="1"/>
    <col min="4386" max="4386" width="4.6640625" style="2" customWidth="1"/>
    <col min="4387" max="4387" width="14.6640625" style="2" customWidth="1"/>
    <col min="4388" max="4388" width="20.6640625" style="2" customWidth="1"/>
    <col min="4389" max="4389" width="16.6640625" style="2" customWidth="1"/>
    <col min="4390" max="4390" width="1.6640625" style="2" customWidth="1"/>
    <col min="4391" max="4631" width="9" style="2"/>
    <col min="4632" max="4633" width="1.6640625" style="2" customWidth="1"/>
    <col min="4634" max="4634" width="4.6640625" style="2" customWidth="1"/>
    <col min="4635" max="4635" width="24.6640625" style="2" customWidth="1"/>
    <col min="4636" max="4636" width="4.6640625" style="2" customWidth="1"/>
    <col min="4637" max="4637" width="14.6640625" style="2" customWidth="1"/>
    <col min="4638" max="4638" width="4.6640625" style="2" customWidth="1"/>
    <col min="4639" max="4639" width="14.6640625" style="2" customWidth="1"/>
    <col min="4640" max="4640" width="4.6640625" style="2" customWidth="1"/>
    <col min="4641" max="4641" width="14.6640625" style="2" customWidth="1"/>
    <col min="4642" max="4642" width="4.6640625" style="2" customWidth="1"/>
    <col min="4643" max="4643" width="14.6640625" style="2" customWidth="1"/>
    <col min="4644" max="4644" width="20.6640625" style="2" customWidth="1"/>
    <col min="4645" max="4645" width="16.6640625" style="2" customWidth="1"/>
    <col min="4646" max="4646" width="1.6640625" style="2" customWidth="1"/>
    <col min="4647" max="4887" width="9" style="2"/>
    <col min="4888" max="4889" width="1.6640625" style="2" customWidth="1"/>
    <col min="4890" max="4890" width="4.6640625" style="2" customWidth="1"/>
    <col min="4891" max="4891" width="24.6640625" style="2" customWidth="1"/>
    <col min="4892" max="4892" width="4.6640625" style="2" customWidth="1"/>
    <col min="4893" max="4893" width="14.6640625" style="2" customWidth="1"/>
    <col min="4894" max="4894" width="4.6640625" style="2" customWidth="1"/>
    <col min="4895" max="4895" width="14.6640625" style="2" customWidth="1"/>
    <col min="4896" max="4896" width="4.6640625" style="2" customWidth="1"/>
    <col min="4897" max="4897" width="14.6640625" style="2" customWidth="1"/>
    <col min="4898" max="4898" width="4.6640625" style="2" customWidth="1"/>
    <col min="4899" max="4899" width="14.6640625" style="2" customWidth="1"/>
    <col min="4900" max="4900" width="20.6640625" style="2" customWidth="1"/>
    <col min="4901" max="4901" width="16.6640625" style="2" customWidth="1"/>
    <col min="4902" max="4902" width="1.6640625" style="2" customWidth="1"/>
    <col min="4903" max="5143" width="9" style="2"/>
    <col min="5144" max="5145" width="1.6640625" style="2" customWidth="1"/>
    <col min="5146" max="5146" width="4.6640625" style="2" customWidth="1"/>
    <col min="5147" max="5147" width="24.6640625" style="2" customWidth="1"/>
    <col min="5148" max="5148" width="4.6640625" style="2" customWidth="1"/>
    <col min="5149" max="5149" width="14.6640625" style="2" customWidth="1"/>
    <col min="5150" max="5150" width="4.6640625" style="2" customWidth="1"/>
    <col min="5151" max="5151" width="14.6640625" style="2" customWidth="1"/>
    <col min="5152" max="5152" width="4.6640625" style="2" customWidth="1"/>
    <col min="5153" max="5153" width="14.6640625" style="2" customWidth="1"/>
    <col min="5154" max="5154" width="4.6640625" style="2" customWidth="1"/>
    <col min="5155" max="5155" width="14.6640625" style="2" customWidth="1"/>
    <col min="5156" max="5156" width="20.6640625" style="2" customWidth="1"/>
    <col min="5157" max="5157" width="16.6640625" style="2" customWidth="1"/>
    <col min="5158" max="5158" width="1.6640625" style="2" customWidth="1"/>
    <col min="5159" max="5399" width="9" style="2"/>
    <col min="5400" max="5401" width="1.6640625" style="2" customWidth="1"/>
    <col min="5402" max="5402" width="4.6640625" style="2" customWidth="1"/>
    <col min="5403" max="5403" width="24.6640625" style="2" customWidth="1"/>
    <col min="5404" max="5404" width="4.6640625" style="2" customWidth="1"/>
    <col min="5405" max="5405" width="14.6640625" style="2" customWidth="1"/>
    <col min="5406" max="5406" width="4.6640625" style="2" customWidth="1"/>
    <col min="5407" max="5407" width="14.6640625" style="2" customWidth="1"/>
    <col min="5408" max="5408" width="4.6640625" style="2" customWidth="1"/>
    <col min="5409" max="5409" width="14.6640625" style="2" customWidth="1"/>
    <col min="5410" max="5410" width="4.6640625" style="2" customWidth="1"/>
    <col min="5411" max="5411" width="14.6640625" style="2" customWidth="1"/>
    <col min="5412" max="5412" width="20.6640625" style="2" customWidth="1"/>
    <col min="5413" max="5413" width="16.6640625" style="2" customWidth="1"/>
    <col min="5414" max="5414" width="1.6640625" style="2" customWidth="1"/>
    <col min="5415" max="5655" width="9" style="2"/>
    <col min="5656" max="5657" width="1.6640625" style="2" customWidth="1"/>
    <col min="5658" max="5658" width="4.6640625" style="2" customWidth="1"/>
    <col min="5659" max="5659" width="24.6640625" style="2" customWidth="1"/>
    <col min="5660" max="5660" width="4.6640625" style="2" customWidth="1"/>
    <col min="5661" max="5661" width="14.6640625" style="2" customWidth="1"/>
    <col min="5662" max="5662" width="4.6640625" style="2" customWidth="1"/>
    <col min="5663" max="5663" width="14.6640625" style="2" customWidth="1"/>
    <col min="5664" max="5664" width="4.6640625" style="2" customWidth="1"/>
    <col min="5665" max="5665" width="14.6640625" style="2" customWidth="1"/>
    <col min="5666" max="5666" width="4.6640625" style="2" customWidth="1"/>
    <col min="5667" max="5667" width="14.6640625" style="2" customWidth="1"/>
    <col min="5668" max="5668" width="20.6640625" style="2" customWidth="1"/>
    <col min="5669" max="5669" width="16.6640625" style="2" customWidth="1"/>
    <col min="5670" max="5670" width="1.6640625" style="2" customWidth="1"/>
    <col min="5671" max="5911" width="9" style="2"/>
    <col min="5912" max="5913" width="1.6640625" style="2" customWidth="1"/>
    <col min="5914" max="5914" width="4.6640625" style="2" customWidth="1"/>
    <col min="5915" max="5915" width="24.6640625" style="2" customWidth="1"/>
    <col min="5916" max="5916" width="4.6640625" style="2" customWidth="1"/>
    <col min="5917" max="5917" width="14.6640625" style="2" customWidth="1"/>
    <col min="5918" max="5918" width="4.6640625" style="2" customWidth="1"/>
    <col min="5919" max="5919" width="14.6640625" style="2" customWidth="1"/>
    <col min="5920" max="5920" width="4.6640625" style="2" customWidth="1"/>
    <col min="5921" max="5921" width="14.6640625" style="2" customWidth="1"/>
    <col min="5922" max="5922" width="4.6640625" style="2" customWidth="1"/>
    <col min="5923" max="5923" width="14.6640625" style="2" customWidth="1"/>
    <col min="5924" max="5924" width="20.6640625" style="2" customWidth="1"/>
    <col min="5925" max="5925" width="16.6640625" style="2" customWidth="1"/>
    <col min="5926" max="5926" width="1.6640625" style="2" customWidth="1"/>
    <col min="5927" max="6167" width="9" style="2"/>
    <col min="6168" max="6169" width="1.6640625" style="2" customWidth="1"/>
    <col min="6170" max="6170" width="4.6640625" style="2" customWidth="1"/>
    <col min="6171" max="6171" width="24.6640625" style="2" customWidth="1"/>
    <col min="6172" max="6172" width="4.6640625" style="2" customWidth="1"/>
    <col min="6173" max="6173" width="14.6640625" style="2" customWidth="1"/>
    <col min="6174" max="6174" width="4.6640625" style="2" customWidth="1"/>
    <col min="6175" max="6175" width="14.6640625" style="2" customWidth="1"/>
    <col min="6176" max="6176" width="4.6640625" style="2" customWidth="1"/>
    <col min="6177" max="6177" width="14.6640625" style="2" customWidth="1"/>
    <col min="6178" max="6178" width="4.6640625" style="2" customWidth="1"/>
    <col min="6179" max="6179" width="14.6640625" style="2" customWidth="1"/>
    <col min="6180" max="6180" width="20.6640625" style="2" customWidth="1"/>
    <col min="6181" max="6181" width="16.6640625" style="2" customWidth="1"/>
    <col min="6182" max="6182" width="1.6640625" style="2" customWidth="1"/>
    <col min="6183" max="6423" width="9" style="2"/>
    <col min="6424" max="6425" width="1.6640625" style="2" customWidth="1"/>
    <col min="6426" max="6426" width="4.6640625" style="2" customWidth="1"/>
    <col min="6427" max="6427" width="24.6640625" style="2" customWidth="1"/>
    <col min="6428" max="6428" width="4.6640625" style="2" customWidth="1"/>
    <col min="6429" max="6429" width="14.6640625" style="2" customWidth="1"/>
    <col min="6430" max="6430" width="4.6640625" style="2" customWidth="1"/>
    <col min="6431" max="6431" width="14.6640625" style="2" customWidth="1"/>
    <col min="6432" max="6432" width="4.6640625" style="2" customWidth="1"/>
    <col min="6433" max="6433" width="14.6640625" style="2" customWidth="1"/>
    <col min="6434" max="6434" width="4.6640625" style="2" customWidth="1"/>
    <col min="6435" max="6435" width="14.6640625" style="2" customWidth="1"/>
    <col min="6436" max="6436" width="20.6640625" style="2" customWidth="1"/>
    <col min="6437" max="6437" width="16.6640625" style="2" customWidth="1"/>
    <col min="6438" max="6438" width="1.6640625" style="2" customWidth="1"/>
    <col min="6439" max="6679" width="9" style="2"/>
    <col min="6680" max="6681" width="1.6640625" style="2" customWidth="1"/>
    <col min="6682" max="6682" width="4.6640625" style="2" customWidth="1"/>
    <col min="6683" max="6683" width="24.6640625" style="2" customWidth="1"/>
    <col min="6684" max="6684" width="4.6640625" style="2" customWidth="1"/>
    <col min="6685" max="6685" width="14.6640625" style="2" customWidth="1"/>
    <col min="6686" max="6686" width="4.6640625" style="2" customWidth="1"/>
    <col min="6687" max="6687" width="14.6640625" style="2" customWidth="1"/>
    <col min="6688" max="6688" width="4.6640625" style="2" customWidth="1"/>
    <col min="6689" max="6689" width="14.6640625" style="2" customWidth="1"/>
    <col min="6690" max="6690" width="4.6640625" style="2" customWidth="1"/>
    <col min="6691" max="6691" width="14.6640625" style="2" customWidth="1"/>
    <col min="6692" max="6692" width="20.6640625" style="2" customWidth="1"/>
    <col min="6693" max="6693" width="16.6640625" style="2" customWidth="1"/>
    <col min="6694" max="6694" width="1.6640625" style="2" customWidth="1"/>
    <col min="6695" max="6935" width="9" style="2"/>
    <col min="6936" max="6937" width="1.6640625" style="2" customWidth="1"/>
    <col min="6938" max="6938" width="4.6640625" style="2" customWidth="1"/>
    <col min="6939" max="6939" width="24.6640625" style="2" customWidth="1"/>
    <col min="6940" max="6940" width="4.6640625" style="2" customWidth="1"/>
    <col min="6941" max="6941" width="14.6640625" style="2" customWidth="1"/>
    <col min="6942" max="6942" width="4.6640625" style="2" customWidth="1"/>
    <col min="6943" max="6943" width="14.6640625" style="2" customWidth="1"/>
    <col min="6944" max="6944" width="4.6640625" style="2" customWidth="1"/>
    <col min="6945" max="6945" width="14.6640625" style="2" customWidth="1"/>
    <col min="6946" max="6946" width="4.6640625" style="2" customWidth="1"/>
    <col min="6947" max="6947" width="14.6640625" style="2" customWidth="1"/>
    <col min="6948" max="6948" width="20.6640625" style="2" customWidth="1"/>
    <col min="6949" max="6949" width="16.6640625" style="2" customWidth="1"/>
    <col min="6950" max="6950" width="1.6640625" style="2" customWidth="1"/>
    <col min="6951" max="7191" width="9" style="2"/>
    <col min="7192" max="7193" width="1.6640625" style="2" customWidth="1"/>
    <col min="7194" max="7194" width="4.6640625" style="2" customWidth="1"/>
    <col min="7195" max="7195" width="24.6640625" style="2" customWidth="1"/>
    <col min="7196" max="7196" width="4.6640625" style="2" customWidth="1"/>
    <col min="7197" max="7197" width="14.6640625" style="2" customWidth="1"/>
    <col min="7198" max="7198" width="4.6640625" style="2" customWidth="1"/>
    <col min="7199" max="7199" width="14.6640625" style="2" customWidth="1"/>
    <col min="7200" max="7200" width="4.6640625" style="2" customWidth="1"/>
    <col min="7201" max="7201" width="14.6640625" style="2" customWidth="1"/>
    <col min="7202" max="7202" width="4.6640625" style="2" customWidth="1"/>
    <col min="7203" max="7203" width="14.6640625" style="2" customWidth="1"/>
    <col min="7204" max="7204" width="20.6640625" style="2" customWidth="1"/>
    <col min="7205" max="7205" width="16.6640625" style="2" customWidth="1"/>
    <col min="7206" max="7206" width="1.6640625" style="2" customWidth="1"/>
    <col min="7207" max="7447" width="9" style="2"/>
    <col min="7448" max="7449" width="1.6640625" style="2" customWidth="1"/>
    <col min="7450" max="7450" width="4.6640625" style="2" customWidth="1"/>
    <col min="7451" max="7451" width="24.6640625" style="2" customWidth="1"/>
    <col min="7452" max="7452" width="4.6640625" style="2" customWidth="1"/>
    <col min="7453" max="7453" width="14.6640625" style="2" customWidth="1"/>
    <col min="7454" max="7454" width="4.6640625" style="2" customWidth="1"/>
    <col min="7455" max="7455" width="14.6640625" style="2" customWidth="1"/>
    <col min="7456" max="7456" width="4.6640625" style="2" customWidth="1"/>
    <col min="7457" max="7457" width="14.6640625" style="2" customWidth="1"/>
    <col min="7458" max="7458" width="4.6640625" style="2" customWidth="1"/>
    <col min="7459" max="7459" width="14.6640625" style="2" customWidth="1"/>
    <col min="7460" max="7460" width="20.6640625" style="2" customWidth="1"/>
    <col min="7461" max="7461" width="16.6640625" style="2" customWidth="1"/>
    <col min="7462" max="7462" width="1.6640625" style="2" customWidth="1"/>
    <col min="7463" max="7703" width="9" style="2"/>
    <col min="7704" max="7705" width="1.6640625" style="2" customWidth="1"/>
    <col min="7706" max="7706" width="4.6640625" style="2" customWidth="1"/>
    <col min="7707" max="7707" width="24.6640625" style="2" customWidth="1"/>
    <col min="7708" max="7708" width="4.6640625" style="2" customWidth="1"/>
    <col min="7709" max="7709" width="14.6640625" style="2" customWidth="1"/>
    <col min="7710" max="7710" width="4.6640625" style="2" customWidth="1"/>
    <col min="7711" max="7711" width="14.6640625" style="2" customWidth="1"/>
    <col min="7712" max="7712" width="4.6640625" style="2" customWidth="1"/>
    <col min="7713" max="7713" width="14.6640625" style="2" customWidth="1"/>
    <col min="7714" max="7714" width="4.6640625" style="2" customWidth="1"/>
    <col min="7715" max="7715" width="14.6640625" style="2" customWidth="1"/>
    <col min="7716" max="7716" width="20.6640625" style="2" customWidth="1"/>
    <col min="7717" max="7717" width="16.6640625" style="2" customWidth="1"/>
    <col min="7718" max="7718" width="1.6640625" style="2" customWidth="1"/>
    <col min="7719" max="7959" width="9" style="2"/>
    <col min="7960" max="7961" width="1.6640625" style="2" customWidth="1"/>
    <col min="7962" max="7962" width="4.6640625" style="2" customWidth="1"/>
    <col min="7963" max="7963" width="24.6640625" style="2" customWidth="1"/>
    <col min="7964" max="7964" width="4.6640625" style="2" customWidth="1"/>
    <col min="7965" max="7965" width="14.6640625" style="2" customWidth="1"/>
    <col min="7966" max="7966" width="4.6640625" style="2" customWidth="1"/>
    <col min="7967" max="7967" width="14.6640625" style="2" customWidth="1"/>
    <col min="7968" max="7968" width="4.6640625" style="2" customWidth="1"/>
    <col min="7969" max="7969" width="14.6640625" style="2" customWidth="1"/>
    <col min="7970" max="7970" width="4.6640625" style="2" customWidth="1"/>
    <col min="7971" max="7971" width="14.6640625" style="2" customWidth="1"/>
    <col min="7972" max="7972" width="20.6640625" style="2" customWidth="1"/>
    <col min="7973" max="7973" width="16.6640625" style="2" customWidth="1"/>
    <col min="7974" max="7974" width="1.6640625" style="2" customWidth="1"/>
    <col min="7975" max="8215" width="9" style="2"/>
    <col min="8216" max="8217" width="1.6640625" style="2" customWidth="1"/>
    <col min="8218" max="8218" width="4.6640625" style="2" customWidth="1"/>
    <col min="8219" max="8219" width="24.6640625" style="2" customWidth="1"/>
    <col min="8220" max="8220" width="4.6640625" style="2" customWidth="1"/>
    <col min="8221" max="8221" width="14.6640625" style="2" customWidth="1"/>
    <col min="8222" max="8222" width="4.6640625" style="2" customWidth="1"/>
    <col min="8223" max="8223" width="14.6640625" style="2" customWidth="1"/>
    <col min="8224" max="8224" width="4.6640625" style="2" customWidth="1"/>
    <col min="8225" max="8225" width="14.6640625" style="2" customWidth="1"/>
    <col min="8226" max="8226" width="4.6640625" style="2" customWidth="1"/>
    <col min="8227" max="8227" width="14.6640625" style="2" customWidth="1"/>
    <col min="8228" max="8228" width="20.6640625" style="2" customWidth="1"/>
    <col min="8229" max="8229" width="16.6640625" style="2" customWidth="1"/>
    <col min="8230" max="8230" width="1.6640625" style="2" customWidth="1"/>
    <col min="8231" max="8471" width="9" style="2"/>
    <col min="8472" max="8473" width="1.6640625" style="2" customWidth="1"/>
    <col min="8474" max="8474" width="4.6640625" style="2" customWidth="1"/>
    <col min="8475" max="8475" width="24.6640625" style="2" customWidth="1"/>
    <col min="8476" max="8476" width="4.6640625" style="2" customWidth="1"/>
    <col min="8477" max="8477" width="14.6640625" style="2" customWidth="1"/>
    <col min="8478" max="8478" width="4.6640625" style="2" customWidth="1"/>
    <col min="8479" max="8479" width="14.6640625" style="2" customWidth="1"/>
    <col min="8480" max="8480" width="4.6640625" style="2" customWidth="1"/>
    <col min="8481" max="8481" width="14.6640625" style="2" customWidth="1"/>
    <col min="8482" max="8482" width="4.6640625" style="2" customWidth="1"/>
    <col min="8483" max="8483" width="14.6640625" style="2" customWidth="1"/>
    <col min="8484" max="8484" width="20.6640625" style="2" customWidth="1"/>
    <col min="8485" max="8485" width="16.6640625" style="2" customWidth="1"/>
    <col min="8486" max="8486" width="1.6640625" style="2" customWidth="1"/>
    <col min="8487" max="8727" width="9" style="2"/>
    <col min="8728" max="8729" width="1.6640625" style="2" customWidth="1"/>
    <col min="8730" max="8730" width="4.6640625" style="2" customWidth="1"/>
    <col min="8731" max="8731" width="24.6640625" style="2" customWidth="1"/>
    <col min="8732" max="8732" width="4.6640625" style="2" customWidth="1"/>
    <col min="8733" max="8733" width="14.6640625" style="2" customWidth="1"/>
    <col min="8734" max="8734" width="4.6640625" style="2" customWidth="1"/>
    <col min="8735" max="8735" width="14.6640625" style="2" customWidth="1"/>
    <col min="8736" max="8736" width="4.6640625" style="2" customWidth="1"/>
    <col min="8737" max="8737" width="14.6640625" style="2" customWidth="1"/>
    <col min="8738" max="8738" width="4.6640625" style="2" customWidth="1"/>
    <col min="8739" max="8739" width="14.6640625" style="2" customWidth="1"/>
    <col min="8740" max="8740" width="20.6640625" style="2" customWidth="1"/>
    <col min="8741" max="8741" width="16.6640625" style="2" customWidth="1"/>
    <col min="8742" max="8742" width="1.6640625" style="2" customWidth="1"/>
    <col min="8743" max="8983" width="9" style="2"/>
    <col min="8984" max="8985" width="1.6640625" style="2" customWidth="1"/>
    <col min="8986" max="8986" width="4.6640625" style="2" customWidth="1"/>
    <col min="8987" max="8987" width="24.6640625" style="2" customWidth="1"/>
    <col min="8988" max="8988" width="4.6640625" style="2" customWidth="1"/>
    <col min="8989" max="8989" width="14.6640625" style="2" customWidth="1"/>
    <col min="8990" max="8990" width="4.6640625" style="2" customWidth="1"/>
    <col min="8991" max="8991" width="14.6640625" style="2" customWidth="1"/>
    <col min="8992" max="8992" width="4.6640625" style="2" customWidth="1"/>
    <col min="8993" max="8993" width="14.6640625" style="2" customWidth="1"/>
    <col min="8994" max="8994" width="4.6640625" style="2" customWidth="1"/>
    <col min="8995" max="8995" width="14.6640625" style="2" customWidth="1"/>
    <col min="8996" max="8996" width="20.6640625" style="2" customWidth="1"/>
    <col min="8997" max="8997" width="16.6640625" style="2" customWidth="1"/>
    <col min="8998" max="8998" width="1.6640625" style="2" customWidth="1"/>
    <col min="8999" max="9239" width="9" style="2"/>
    <col min="9240" max="9241" width="1.6640625" style="2" customWidth="1"/>
    <col min="9242" max="9242" width="4.6640625" style="2" customWidth="1"/>
    <col min="9243" max="9243" width="24.6640625" style="2" customWidth="1"/>
    <col min="9244" max="9244" width="4.6640625" style="2" customWidth="1"/>
    <col min="9245" max="9245" width="14.6640625" style="2" customWidth="1"/>
    <col min="9246" max="9246" width="4.6640625" style="2" customWidth="1"/>
    <col min="9247" max="9247" width="14.6640625" style="2" customWidth="1"/>
    <col min="9248" max="9248" width="4.6640625" style="2" customWidth="1"/>
    <col min="9249" max="9249" width="14.6640625" style="2" customWidth="1"/>
    <col min="9250" max="9250" width="4.6640625" style="2" customWidth="1"/>
    <col min="9251" max="9251" width="14.6640625" style="2" customWidth="1"/>
    <col min="9252" max="9252" width="20.6640625" style="2" customWidth="1"/>
    <col min="9253" max="9253" width="16.6640625" style="2" customWidth="1"/>
    <col min="9254" max="9254" width="1.6640625" style="2" customWidth="1"/>
    <col min="9255" max="9495" width="9" style="2"/>
    <col min="9496" max="9497" width="1.6640625" style="2" customWidth="1"/>
    <col min="9498" max="9498" width="4.6640625" style="2" customWidth="1"/>
    <col min="9499" max="9499" width="24.6640625" style="2" customWidth="1"/>
    <col min="9500" max="9500" width="4.6640625" style="2" customWidth="1"/>
    <col min="9501" max="9501" width="14.6640625" style="2" customWidth="1"/>
    <col min="9502" max="9502" width="4.6640625" style="2" customWidth="1"/>
    <col min="9503" max="9503" width="14.6640625" style="2" customWidth="1"/>
    <col min="9504" max="9504" width="4.6640625" style="2" customWidth="1"/>
    <col min="9505" max="9505" width="14.6640625" style="2" customWidth="1"/>
    <col min="9506" max="9506" width="4.6640625" style="2" customWidth="1"/>
    <col min="9507" max="9507" width="14.6640625" style="2" customWidth="1"/>
    <col min="9508" max="9508" width="20.6640625" style="2" customWidth="1"/>
    <col min="9509" max="9509" width="16.6640625" style="2" customWidth="1"/>
    <col min="9510" max="9510" width="1.6640625" style="2" customWidth="1"/>
    <col min="9511" max="9751" width="9" style="2"/>
    <col min="9752" max="9753" width="1.6640625" style="2" customWidth="1"/>
    <col min="9754" max="9754" width="4.6640625" style="2" customWidth="1"/>
    <col min="9755" max="9755" width="24.6640625" style="2" customWidth="1"/>
    <col min="9756" max="9756" width="4.6640625" style="2" customWidth="1"/>
    <col min="9757" max="9757" width="14.6640625" style="2" customWidth="1"/>
    <col min="9758" max="9758" width="4.6640625" style="2" customWidth="1"/>
    <col min="9759" max="9759" width="14.6640625" style="2" customWidth="1"/>
    <col min="9760" max="9760" width="4.6640625" style="2" customWidth="1"/>
    <col min="9761" max="9761" width="14.6640625" style="2" customWidth="1"/>
    <col min="9762" max="9762" width="4.6640625" style="2" customWidth="1"/>
    <col min="9763" max="9763" width="14.6640625" style="2" customWidth="1"/>
    <col min="9764" max="9764" width="20.6640625" style="2" customWidth="1"/>
    <col min="9765" max="9765" width="16.6640625" style="2" customWidth="1"/>
    <col min="9766" max="9766" width="1.6640625" style="2" customWidth="1"/>
    <col min="9767" max="10007" width="9" style="2"/>
    <col min="10008" max="10009" width="1.6640625" style="2" customWidth="1"/>
    <col min="10010" max="10010" width="4.6640625" style="2" customWidth="1"/>
    <col min="10011" max="10011" width="24.6640625" style="2" customWidth="1"/>
    <col min="10012" max="10012" width="4.6640625" style="2" customWidth="1"/>
    <col min="10013" max="10013" width="14.6640625" style="2" customWidth="1"/>
    <col min="10014" max="10014" width="4.6640625" style="2" customWidth="1"/>
    <col min="10015" max="10015" width="14.6640625" style="2" customWidth="1"/>
    <col min="10016" max="10016" width="4.6640625" style="2" customWidth="1"/>
    <col min="10017" max="10017" width="14.6640625" style="2" customWidth="1"/>
    <col min="10018" max="10018" width="4.6640625" style="2" customWidth="1"/>
    <col min="10019" max="10019" width="14.6640625" style="2" customWidth="1"/>
    <col min="10020" max="10020" width="20.6640625" style="2" customWidth="1"/>
    <col min="10021" max="10021" width="16.6640625" style="2" customWidth="1"/>
    <col min="10022" max="10022" width="1.6640625" style="2" customWidth="1"/>
    <col min="10023" max="10263" width="9" style="2"/>
    <col min="10264" max="10265" width="1.6640625" style="2" customWidth="1"/>
    <col min="10266" max="10266" width="4.6640625" style="2" customWidth="1"/>
    <col min="10267" max="10267" width="24.6640625" style="2" customWidth="1"/>
    <col min="10268" max="10268" width="4.6640625" style="2" customWidth="1"/>
    <col min="10269" max="10269" width="14.6640625" style="2" customWidth="1"/>
    <col min="10270" max="10270" width="4.6640625" style="2" customWidth="1"/>
    <col min="10271" max="10271" width="14.6640625" style="2" customWidth="1"/>
    <col min="10272" max="10272" width="4.6640625" style="2" customWidth="1"/>
    <col min="10273" max="10273" width="14.6640625" style="2" customWidth="1"/>
    <col min="10274" max="10274" width="4.6640625" style="2" customWidth="1"/>
    <col min="10275" max="10275" width="14.6640625" style="2" customWidth="1"/>
    <col min="10276" max="10276" width="20.6640625" style="2" customWidth="1"/>
    <col min="10277" max="10277" width="16.6640625" style="2" customWidth="1"/>
    <col min="10278" max="10278" width="1.6640625" style="2" customWidth="1"/>
    <col min="10279" max="10519" width="9" style="2"/>
    <col min="10520" max="10521" width="1.6640625" style="2" customWidth="1"/>
    <col min="10522" max="10522" width="4.6640625" style="2" customWidth="1"/>
    <col min="10523" max="10523" width="24.6640625" style="2" customWidth="1"/>
    <col min="10524" max="10524" width="4.6640625" style="2" customWidth="1"/>
    <col min="10525" max="10525" width="14.6640625" style="2" customWidth="1"/>
    <col min="10526" max="10526" width="4.6640625" style="2" customWidth="1"/>
    <col min="10527" max="10527" width="14.6640625" style="2" customWidth="1"/>
    <col min="10528" max="10528" width="4.6640625" style="2" customWidth="1"/>
    <col min="10529" max="10529" width="14.6640625" style="2" customWidth="1"/>
    <col min="10530" max="10530" width="4.6640625" style="2" customWidth="1"/>
    <col min="10531" max="10531" width="14.6640625" style="2" customWidth="1"/>
    <col min="10532" max="10532" width="20.6640625" style="2" customWidth="1"/>
    <col min="10533" max="10533" width="16.6640625" style="2" customWidth="1"/>
    <col min="10534" max="10534" width="1.6640625" style="2" customWidth="1"/>
    <col min="10535" max="10775" width="9" style="2"/>
    <col min="10776" max="10777" width="1.6640625" style="2" customWidth="1"/>
    <col min="10778" max="10778" width="4.6640625" style="2" customWidth="1"/>
    <col min="10779" max="10779" width="24.6640625" style="2" customWidth="1"/>
    <col min="10780" max="10780" width="4.6640625" style="2" customWidth="1"/>
    <col min="10781" max="10781" width="14.6640625" style="2" customWidth="1"/>
    <col min="10782" max="10782" width="4.6640625" style="2" customWidth="1"/>
    <col min="10783" max="10783" width="14.6640625" style="2" customWidth="1"/>
    <col min="10784" max="10784" width="4.6640625" style="2" customWidth="1"/>
    <col min="10785" max="10785" width="14.6640625" style="2" customWidth="1"/>
    <col min="10786" max="10786" width="4.6640625" style="2" customWidth="1"/>
    <col min="10787" max="10787" width="14.6640625" style="2" customWidth="1"/>
    <col min="10788" max="10788" width="20.6640625" style="2" customWidth="1"/>
    <col min="10789" max="10789" width="16.6640625" style="2" customWidth="1"/>
    <col min="10790" max="10790" width="1.6640625" style="2" customWidth="1"/>
    <col min="10791" max="11031" width="9" style="2"/>
    <col min="11032" max="11033" width="1.6640625" style="2" customWidth="1"/>
    <col min="11034" max="11034" width="4.6640625" style="2" customWidth="1"/>
    <col min="11035" max="11035" width="24.6640625" style="2" customWidth="1"/>
    <col min="11036" max="11036" width="4.6640625" style="2" customWidth="1"/>
    <col min="11037" max="11037" width="14.6640625" style="2" customWidth="1"/>
    <col min="11038" max="11038" width="4.6640625" style="2" customWidth="1"/>
    <col min="11039" max="11039" width="14.6640625" style="2" customWidth="1"/>
    <col min="11040" max="11040" width="4.6640625" style="2" customWidth="1"/>
    <col min="11041" max="11041" width="14.6640625" style="2" customWidth="1"/>
    <col min="11042" max="11042" width="4.6640625" style="2" customWidth="1"/>
    <col min="11043" max="11043" width="14.6640625" style="2" customWidth="1"/>
    <col min="11044" max="11044" width="20.6640625" style="2" customWidth="1"/>
    <col min="11045" max="11045" width="16.6640625" style="2" customWidth="1"/>
    <col min="11046" max="11046" width="1.6640625" style="2" customWidth="1"/>
    <col min="11047" max="11287" width="9" style="2"/>
    <col min="11288" max="11289" width="1.6640625" style="2" customWidth="1"/>
    <col min="11290" max="11290" width="4.6640625" style="2" customWidth="1"/>
    <col min="11291" max="11291" width="24.6640625" style="2" customWidth="1"/>
    <col min="11292" max="11292" width="4.6640625" style="2" customWidth="1"/>
    <col min="11293" max="11293" width="14.6640625" style="2" customWidth="1"/>
    <col min="11294" max="11294" width="4.6640625" style="2" customWidth="1"/>
    <col min="11295" max="11295" width="14.6640625" style="2" customWidth="1"/>
    <col min="11296" max="11296" width="4.6640625" style="2" customWidth="1"/>
    <col min="11297" max="11297" width="14.6640625" style="2" customWidth="1"/>
    <col min="11298" max="11298" width="4.6640625" style="2" customWidth="1"/>
    <col min="11299" max="11299" width="14.6640625" style="2" customWidth="1"/>
    <col min="11300" max="11300" width="20.6640625" style="2" customWidth="1"/>
    <col min="11301" max="11301" width="16.6640625" style="2" customWidth="1"/>
    <col min="11302" max="11302" width="1.6640625" style="2" customWidth="1"/>
    <col min="11303" max="11543" width="9" style="2"/>
    <col min="11544" max="11545" width="1.6640625" style="2" customWidth="1"/>
    <col min="11546" max="11546" width="4.6640625" style="2" customWidth="1"/>
    <col min="11547" max="11547" width="24.6640625" style="2" customWidth="1"/>
    <col min="11548" max="11548" width="4.6640625" style="2" customWidth="1"/>
    <col min="11549" max="11549" width="14.6640625" style="2" customWidth="1"/>
    <col min="11550" max="11550" width="4.6640625" style="2" customWidth="1"/>
    <col min="11551" max="11551" width="14.6640625" style="2" customWidth="1"/>
    <col min="11552" max="11552" width="4.6640625" style="2" customWidth="1"/>
    <col min="11553" max="11553" width="14.6640625" style="2" customWidth="1"/>
    <col min="11554" max="11554" width="4.6640625" style="2" customWidth="1"/>
    <col min="11555" max="11555" width="14.6640625" style="2" customWidth="1"/>
    <col min="11556" max="11556" width="20.6640625" style="2" customWidth="1"/>
    <col min="11557" max="11557" width="16.6640625" style="2" customWidth="1"/>
    <col min="11558" max="11558" width="1.6640625" style="2" customWidth="1"/>
    <col min="11559" max="11799" width="9" style="2"/>
    <col min="11800" max="11801" width="1.6640625" style="2" customWidth="1"/>
    <col min="11802" max="11802" width="4.6640625" style="2" customWidth="1"/>
    <col min="11803" max="11803" width="24.6640625" style="2" customWidth="1"/>
    <col min="11804" max="11804" width="4.6640625" style="2" customWidth="1"/>
    <col min="11805" max="11805" width="14.6640625" style="2" customWidth="1"/>
    <col min="11806" max="11806" width="4.6640625" style="2" customWidth="1"/>
    <col min="11807" max="11807" width="14.6640625" style="2" customWidth="1"/>
    <col min="11808" max="11808" width="4.6640625" style="2" customWidth="1"/>
    <col min="11809" max="11809" width="14.6640625" style="2" customWidth="1"/>
    <col min="11810" max="11810" width="4.6640625" style="2" customWidth="1"/>
    <col min="11811" max="11811" width="14.6640625" style="2" customWidth="1"/>
    <col min="11812" max="11812" width="20.6640625" style="2" customWidth="1"/>
    <col min="11813" max="11813" width="16.6640625" style="2" customWidth="1"/>
    <col min="11814" max="11814" width="1.6640625" style="2" customWidth="1"/>
    <col min="11815" max="12055" width="9" style="2"/>
    <col min="12056" max="12057" width="1.6640625" style="2" customWidth="1"/>
    <col min="12058" max="12058" width="4.6640625" style="2" customWidth="1"/>
    <col min="12059" max="12059" width="24.6640625" style="2" customWidth="1"/>
    <col min="12060" max="12060" width="4.6640625" style="2" customWidth="1"/>
    <col min="12061" max="12061" width="14.6640625" style="2" customWidth="1"/>
    <col min="12062" max="12062" width="4.6640625" style="2" customWidth="1"/>
    <col min="12063" max="12063" width="14.6640625" style="2" customWidth="1"/>
    <col min="12064" max="12064" width="4.6640625" style="2" customWidth="1"/>
    <col min="12065" max="12065" width="14.6640625" style="2" customWidth="1"/>
    <col min="12066" max="12066" width="4.6640625" style="2" customWidth="1"/>
    <col min="12067" max="12067" width="14.6640625" style="2" customWidth="1"/>
    <col min="12068" max="12068" width="20.6640625" style="2" customWidth="1"/>
    <col min="12069" max="12069" width="16.6640625" style="2" customWidth="1"/>
    <col min="12070" max="12070" width="1.6640625" style="2" customWidth="1"/>
    <col min="12071" max="12311" width="9" style="2"/>
    <col min="12312" max="12313" width="1.6640625" style="2" customWidth="1"/>
    <col min="12314" max="12314" width="4.6640625" style="2" customWidth="1"/>
    <col min="12315" max="12315" width="24.6640625" style="2" customWidth="1"/>
    <col min="12316" max="12316" width="4.6640625" style="2" customWidth="1"/>
    <col min="12317" max="12317" width="14.6640625" style="2" customWidth="1"/>
    <col min="12318" max="12318" width="4.6640625" style="2" customWidth="1"/>
    <col min="12319" max="12319" width="14.6640625" style="2" customWidth="1"/>
    <col min="12320" max="12320" width="4.6640625" style="2" customWidth="1"/>
    <col min="12321" max="12321" width="14.6640625" style="2" customWidth="1"/>
    <col min="12322" max="12322" width="4.6640625" style="2" customWidth="1"/>
    <col min="12323" max="12323" width="14.6640625" style="2" customWidth="1"/>
    <col min="12324" max="12324" width="20.6640625" style="2" customWidth="1"/>
    <col min="12325" max="12325" width="16.6640625" style="2" customWidth="1"/>
    <col min="12326" max="12326" width="1.6640625" style="2" customWidth="1"/>
    <col min="12327" max="12567" width="9" style="2"/>
    <col min="12568" max="12569" width="1.6640625" style="2" customWidth="1"/>
    <col min="12570" max="12570" width="4.6640625" style="2" customWidth="1"/>
    <col min="12571" max="12571" width="24.6640625" style="2" customWidth="1"/>
    <col min="12572" max="12572" width="4.6640625" style="2" customWidth="1"/>
    <col min="12573" max="12573" width="14.6640625" style="2" customWidth="1"/>
    <col min="12574" max="12574" width="4.6640625" style="2" customWidth="1"/>
    <col min="12575" max="12575" width="14.6640625" style="2" customWidth="1"/>
    <col min="12576" max="12576" width="4.6640625" style="2" customWidth="1"/>
    <col min="12577" max="12577" width="14.6640625" style="2" customWidth="1"/>
    <col min="12578" max="12578" width="4.6640625" style="2" customWidth="1"/>
    <col min="12579" max="12579" width="14.6640625" style="2" customWidth="1"/>
    <col min="12580" max="12580" width="20.6640625" style="2" customWidth="1"/>
    <col min="12581" max="12581" width="16.6640625" style="2" customWidth="1"/>
    <col min="12582" max="12582" width="1.6640625" style="2" customWidth="1"/>
    <col min="12583" max="12823" width="9" style="2"/>
    <col min="12824" max="12825" width="1.6640625" style="2" customWidth="1"/>
    <col min="12826" max="12826" width="4.6640625" style="2" customWidth="1"/>
    <col min="12827" max="12827" width="24.6640625" style="2" customWidth="1"/>
    <col min="12828" max="12828" width="4.6640625" style="2" customWidth="1"/>
    <col min="12829" max="12829" width="14.6640625" style="2" customWidth="1"/>
    <col min="12830" max="12830" width="4.6640625" style="2" customWidth="1"/>
    <col min="12831" max="12831" width="14.6640625" style="2" customWidth="1"/>
    <col min="12832" max="12832" width="4.6640625" style="2" customWidth="1"/>
    <col min="12833" max="12833" width="14.6640625" style="2" customWidth="1"/>
    <col min="12834" max="12834" width="4.6640625" style="2" customWidth="1"/>
    <col min="12835" max="12835" width="14.6640625" style="2" customWidth="1"/>
    <col min="12836" max="12836" width="20.6640625" style="2" customWidth="1"/>
    <col min="12837" max="12837" width="16.6640625" style="2" customWidth="1"/>
    <col min="12838" max="12838" width="1.6640625" style="2" customWidth="1"/>
    <col min="12839" max="13079" width="9" style="2"/>
    <col min="13080" max="13081" width="1.6640625" style="2" customWidth="1"/>
    <col min="13082" max="13082" width="4.6640625" style="2" customWidth="1"/>
    <col min="13083" max="13083" width="24.6640625" style="2" customWidth="1"/>
    <col min="13084" max="13084" width="4.6640625" style="2" customWidth="1"/>
    <col min="13085" max="13085" width="14.6640625" style="2" customWidth="1"/>
    <col min="13086" max="13086" width="4.6640625" style="2" customWidth="1"/>
    <col min="13087" max="13087" width="14.6640625" style="2" customWidth="1"/>
    <col min="13088" max="13088" width="4.6640625" style="2" customWidth="1"/>
    <col min="13089" max="13089" width="14.6640625" style="2" customWidth="1"/>
    <col min="13090" max="13090" width="4.6640625" style="2" customWidth="1"/>
    <col min="13091" max="13091" width="14.6640625" style="2" customWidth="1"/>
    <col min="13092" max="13092" width="20.6640625" style="2" customWidth="1"/>
    <col min="13093" max="13093" width="16.6640625" style="2" customWidth="1"/>
    <col min="13094" max="13094" width="1.6640625" style="2" customWidth="1"/>
    <col min="13095" max="13335" width="9" style="2"/>
    <col min="13336" max="13337" width="1.6640625" style="2" customWidth="1"/>
    <col min="13338" max="13338" width="4.6640625" style="2" customWidth="1"/>
    <col min="13339" max="13339" width="24.6640625" style="2" customWidth="1"/>
    <col min="13340" max="13340" width="4.6640625" style="2" customWidth="1"/>
    <col min="13341" max="13341" width="14.6640625" style="2" customWidth="1"/>
    <col min="13342" max="13342" width="4.6640625" style="2" customWidth="1"/>
    <col min="13343" max="13343" width="14.6640625" style="2" customWidth="1"/>
    <col min="13344" max="13344" width="4.6640625" style="2" customWidth="1"/>
    <col min="13345" max="13345" width="14.6640625" style="2" customWidth="1"/>
    <col min="13346" max="13346" width="4.6640625" style="2" customWidth="1"/>
    <col min="13347" max="13347" width="14.6640625" style="2" customWidth="1"/>
    <col min="13348" max="13348" width="20.6640625" style="2" customWidth="1"/>
    <col min="13349" max="13349" width="16.6640625" style="2" customWidth="1"/>
    <col min="13350" max="13350" width="1.6640625" style="2" customWidth="1"/>
    <col min="13351" max="13591" width="9" style="2"/>
    <col min="13592" max="13593" width="1.6640625" style="2" customWidth="1"/>
    <col min="13594" max="13594" width="4.6640625" style="2" customWidth="1"/>
    <col min="13595" max="13595" width="24.6640625" style="2" customWidth="1"/>
    <col min="13596" max="13596" width="4.6640625" style="2" customWidth="1"/>
    <col min="13597" max="13597" width="14.6640625" style="2" customWidth="1"/>
    <col min="13598" max="13598" width="4.6640625" style="2" customWidth="1"/>
    <col min="13599" max="13599" width="14.6640625" style="2" customWidth="1"/>
    <col min="13600" max="13600" width="4.6640625" style="2" customWidth="1"/>
    <col min="13601" max="13601" width="14.6640625" style="2" customWidth="1"/>
    <col min="13602" max="13602" width="4.6640625" style="2" customWidth="1"/>
    <col min="13603" max="13603" width="14.6640625" style="2" customWidth="1"/>
    <col min="13604" max="13604" width="20.6640625" style="2" customWidth="1"/>
    <col min="13605" max="13605" width="16.6640625" style="2" customWidth="1"/>
    <col min="13606" max="13606" width="1.6640625" style="2" customWidth="1"/>
    <col min="13607" max="13847" width="9" style="2"/>
    <col min="13848" max="13849" width="1.6640625" style="2" customWidth="1"/>
    <col min="13850" max="13850" width="4.6640625" style="2" customWidth="1"/>
    <col min="13851" max="13851" width="24.6640625" style="2" customWidth="1"/>
    <col min="13852" max="13852" width="4.6640625" style="2" customWidth="1"/>
    <col min="13853" max="13853" width="14.6640625" style="2" customWidth="1"/>
    <col min="13854" max="13854" width="4.6640625" style="2" customWidth="1"/>
    <col min="13855" max="13855" width="14.6640625" style="2" customWidth="1"/>
    <col min="13856" max="13856" width="4.6640625" style="2" customWidth="1"/>
    <col min="13857" max="13857" width="14.6640625" style="2" customWidth="1"/>
    <col min="13858" max="13858" width="4.6640625" style="2" customWidth="1"/>
    <col min="13859" max="13859" width="14.6640625" style="2" customWidth="1"/>
    <col min="13860" max="13860" width="20.6640625" style="2" customWidth="1"/>
    <col min="13861" max="13861" width="16.6640625" style="2" customWidth="1"/>
    <col min="13862" max="13862" width="1.6640625" style="2" customWidth="1"/>
    <col min="13863" max="14103" width="9" style="2"/>
    <col min="14104" max="14105" width="1.6640625" style="2" customWidth="1"/>
    <col min="14106" max="14106" width="4.6640625" style="2" customWidth="1"/>
    <col min="14107" max="14107" width="24.6640625" style="2" customWidth="1"/>
    <col min="14108" max="14108" width="4.6640625" style="2" customWidth="1"/>
    <col min="14109" max="14109" width="14.6640625" style="2" customWidth="1"/>
    <col min="14110" max="14110" width="4.6640625" style="2" customWidth="1"/>
    <col min="14111" max="14111" width="14.6640625" style="2" customWidth="1"/>
    <col min="14112" max="14112" width="4.6640625" style="2" customWidth="1"/>
    <col min="14113" max="14113" width="14.6640625" style="2" customWidth="1"/>
    <col min="14114" max="14114" width="4.6640625" style="2" customWidth="1"/>
    <col min="14115" max="14115" width="14.6640625" style="2" customWidth="1"/>
    <col min="14116" max="14116" width="20.6640625" style="2" customWidth="1"/>
    <col min="14117" max="14117" width="16.6640625" style="2" customWidth="1"/>
    <col min="14118" max="14118" width="1.6640625" style="2" customWidth="1"/>
    <col min="14119" max="14359" width="9" style="2"/>
    <col min="14360" max="14361" width="1.6640625" style="2" customWidth="1"/>
    <col min="14362" max="14362" width="4.6640625" style="2" customWidth="1"/>
    <col min="14363" max="14363" width="24.6640625" style="2" customWidth="1"/>
    <col min="14364" max="14364" width="4.6640625" style="2" customWidth="1"/>
    <col min="14365" max="14365" width="14.6640625" style="2" customWidth="1"/>
    <col min="14366" max="14366" width="4.6640625" style="2" customWidth="1"/>
    <col min="14367" max="14367" width="14.6640625" style="2" customWidth="1"/>
    <col min="14368" max="14368" width="4.6640625" style="2" customWidth="1"/>
    <col min="14369" max="14369" width="14.6640625" style="2" customWidth="1"/>
    <col min="14370" max="14370" width="4.6640625" style="2" customWidth="1"/>
    <col min="14371" max="14371" width="14.6640625" style="2" customWidth="1"/>
    <col min="14372" max="14372" width="20.6640625" style="2" customWidth="1"/>
    <col min="14373" max="14373" width="16.6640625" style="2" customWidth="1"/>
    <col min="14374" max="14374" width="1.6640625" style="2" customWidth="1"/>
    <col min="14375" max="14615" width="9" style="2"/>
    <col min="14616" max="14617" width="1.6640625" style="2" customWidth="1"/>
    <col min="14618" max="14618" width="4.6640625" style="2" customWidth="1"/>
    <col min="14619" max="14619" width="24.6640625" style="2" customWidth="1"/>
    <col min="14620" max="14620" width="4.6640625" style="2" customWidth="1"/>
    <col min="14621" max="14621" width="14.6640625" style="2" customWidth="1"/>
    <col min="14622" max="14622" width="4.6640625" style="2" customWidth="1"/>
    <col min="14623" max="14623" width="14.6640625" style="2" customWidth="1"/>
    <col min="14624" max="14624" width="4.6640625" style="2" customWidth="1"/>
    <col min="14625" max="14625" width="14.6640625" style="2" customWidth="1"/>
    <col min="14626" max="14626" width="4.6640625" style="2" customWidth="1"/>
    <col min="14627" max="14627" width="14.6640625" style="2" customWidth="1"/>
    <col min="14628" max="14628" width="20.6640625" style="2" customWidth="1"/>
    <col min="14629" max="14629" width="16.6640625" style="2" customWidth="1"/>
    <col min="14630" max="14630" width="1.6640625" style="2" customWidth="1"/>
    <col min="14631" max="14871" width="9" style="2"/>
    <col min="14872" max="14873" width="1.6640625" style="2" customWidth="1"/>
    <col min="14874" max="14874" width="4.6640625" style="2" customWidth="1"/>
    <col min="14875" max="14875" width="24.6640625" style="2" customWidth="1"/>
    <col min="14876" max="14876" width="4.6640625" style="2" customWidth="1"/>
    <col min="14877" max="14877" width="14.6640625" style="2" customWidth="1"/>
    <col min="14878" max="14878" width="4.6640625" style="2" customWidth="1"/>
    <col min="14879" max="14879" width="14.6640625" style="2" customWidth="1"/>
    <col min="14880" max="14880" width="4.6640625" style="2" customWidth="1"/>
    <col min="14881" max="14881" width="14.6640625" style="2" customWidth="1"/>
    <col min="14882" max="14882" width="4.6640625" style="2" customWidth="1"/>
    <col min="14883" max="14883" width="14.6640625" style="2" customWidth="1"/>
    <col min="14884" max="14884" width="20.6640625" style="2" customWidth="1"/>
    <col min="14885" max="14885" width="16.6640625" style="2" customWidth="1"/>
    <col min="14886" max="14886" width="1.6640625" style="2" customWidth="1"/>
    <col min="14887" max="15127" width="9" style="2"/>
    <col min="15128" max="15129" width="1.6640625" style="2" customWidth="1"/>
    <col min="15130" max="15130" width="4.6640625" style="2" customWidth="1"/>
    <col min="15131" max="15131" width="24.6640625" style="2" customWidth="1"/>
    <col min="15132" max="15132" width="4.6640625" style="2" customWidth="1"/>
    <col min="15133" max="15133" width="14.6640625" style="2" customWidth="1"/>
    <col min="15134" max="15134" width="4.6640625" style="2" customWidth="1"/>
    <col min="15135" max="15135" width="14.6640625" style="2" customWidth="1"/>
    <col min="15136" max="15136" width="4.6640625" style="2" customWidth="1"/>
    <col min="15137" max="15137" width="14.6640625" style="2" customWidth="1"/>
    <col min="15138" max="15138" width="4.6640625" style="2" customWidth="1"/>
    <col min="15139" max="15139" width="14.6640625" style="2" customWidth="1"/>
    <col min="15140" max="15140" width="20.6640625" style="2" customWidth="1"/>
    <col min="15141" max="15141" width="16.6640625" style="2" customWidth="1"/>
    <col min="15142" max="15142" width="1.6640625" style="2" customWidth="1"/>
    <col min="15143" max="15383" width="9" style="2"/>
    <col min="15384" max="15385" width="1.6640625" style="2" customWidth="1"/>
    <col min="15386" max="15386" width="4.6640625" style="2" customWidth="1"/>
    <col min="15387" max="15387" width="24.6640625" style="2" customWidth="1"/>
    <col min="15388" max="15388" width="4.6640625" style="2" customWidth="1"/>
    <col min="15389" max="15389" width="14.6640625" style="2" customWidth="1"/>
    <col min="15390" max="15390" width="4.6640625" style="2" customWidth="1"/>
    <col min="15391" max="15391" width="14.6640625" style="2" customWidth="1"/>
    <col min="15392" max="15392" width="4.6640625" style="2" customWidth="1"/>
    <col min="15393" max="15393" width="14.6640625" style="2" customWidth="1"/>
    <col min="15394" max="15394" width="4.6640625" style="2" customWidth="1"/>
    <col min="15395" max="15395" width="14.6640625" style="2" customWidth="1"/>
    <col min="15396" max="15396" width="20.6640625" style="2" customWidth="1"/>
    <col min="15397" max="15397" width="16.6640625" style="2" customWidth="1"/>
    <col min="15398" max="15398" width="1.6640625" style="2" customWidth="1"/>
    <col min="15399" max="15639" width="9" style="2"/>
    <col min="15640" max="15641" width="1.6640625" style="2" customWidth="1"/>
    <col min="15642" max="15642" width="4.6640625" style="2" customWidth="1"/>
    <col min="15643" max="15643" width="24.6640625" style="2" customWidth="1"/>
    <col min="15644" max="15644" width="4.6640625" style="2" customWidth="1"/>
    <col min="15645" max="15645" width="14.6640625" style="2" customWidth="1"/>
    <col min="15646" max="15646" width="4.6640625" style="2" customWidth="1"/>
    <col min="15647" max="15647" width="14.6640625" style="2" customWidth="1"/>
    <col min="15648" max="15648" width="4.6640625" style="2" customWidth="1"/>
    <col min="15649" max="15649" width="14.6640625" style="2" customWidth="1"/>
    <col min="15650" max="15650" width="4.6640625" style="2" customWidth="1"/>
    <col min="15651" max="15651" width="14.6640625" style="2" customWidth="1"/>
    <col min="15652" max="15652" width="20.6640625" style="2" customWidth="1"/>
    <col min="15653" max="15653" width="16.6640625" style="2" customWidth="1"/>
    <col min="15654" max="15654" width="1.6640625" style="2" customWidth="1"/>
    <col min="15655" max="15895" width="9" style="2"/>
    <col min="15896" max="15897" width="1.6640625" style="2" customWidth="1"/>
    <col min="15898" max="15898" width="4.6640625" style="2" customWidth="1"/>
    <col min="15899" max="15899" width="24.6640625" style="2" customWidth="1"/>
    <col min="15900" max="15900" width="4.6640625" style="2" customWidth="1"/>
    <col min="15901" max="15901" width="14.6640625" style="2" customWidth="1"/>
    <col min="15902" max="15902" width="4.6640625" style="2" customWidth="1"/>
    <col min="15903" max="15903" width="14.6640625" style="2" customWidth="1"/>
    <col min="15904" max="15904" width="4.6640625" style="2" customWidth="1"/>
    <col min="15905" max="15905" width="14.6640625" style="2" customWidth="1"/>
    <col min="15906" max="15906" width="4.6640625" style="2" customWidth="1"/>
    <col min="15907" max="15907" width="14.6640625" style="2" customWidth="1"/>
    <col min="15908" max="15908" width="20.6640625" style="2" customWidth="1"/>
    <col min="15909" max="15909" width="16.6640625" style="2" customWidth="1"/>
    <col min="15910" max="15910" width="1.6640625" style="2" customWidth="1"/>
    <col min="15911" max="16151" width="9" style="2"/>
    <col min="16152" max="16153" width="1.6640625" style="2" customWidth="1"/>
    <col min="16154" max="16154" width="4.6640625" style="2" customWidth="1"/>
    <col min="16155" max="16155" width="24.6640625" style="2" customWidth="1"/>
    <col min="16156" max="16156" width="4.6640625" style="2" customWidth="1"/>
    <col min="16157" max="16157" width="14.6640625" style="2" customWidth="1"/>
    <col min="16158" max="16158" width="4.6640625" style="2" customWidth="1"/>
    <col min="16159" max="16159" width="14.6640625" style="2" customWidth="1"/>
    <col min="16160" max="16160" width="4.6640625" style="2" customWidth="1"/>
    <col min="16161" max="16161" width="14.6640625" style="2" customWidth="1"/>
    <col min="16162" max="16162" width="4.6640625" style="2" customWidth="1"/>
    <col min="16163" max="16163" width="14.6640625" style="2" customWidth="1"/>
    <col min="16164" max="16164" width="20.6640625" style="2" customWidth="1"/>
    <col min="16165" max="16165" width="16.6640625" style="2" customWidth="1"/>
    <col min="16166" max="16166" width="1.6640625" style="2" customWidth="1"/>
    <col min="16167" max="16384" width="9" style="2"/>
  </cols>
  <sheetData>
    <row r="1" spans="3:39" ht="20.100000000000001" customHeight="1" x14ac:dyDescent="0.2">
      <c r="C1" s="2" t="s">
        <v>270</v>
      </c>
      <c r="AI1" s="3"/>
      <c r="AJ1" s="3"/>
      <c r="AK1" s="1" t="s">
        <v>5</v>
      </c>
    </row>
    <row r="2" spans="3:39" ht="20.100000000000001" customHeight="1" x14ac:dyDescent="0.2">
      <c r="C2" s="136" t="s">
        <v>19</v>
      </c>
      <c r="D2" s="136"/>
      <c r="E2" s="137" t="str">
        <f>C3&amp;". "&amp;D3</f>
        <v>18. Pole Pole</v>
      </c>
      <c r="F2" s="138"/>
      <c r="G2" s="138"/>
      <c r="H2" s="138"/>
      <c r="I2" s="138"/>
      <c r="J2" s="139"/>
      <c r="K2" s="137" t="str">
        <f>C8&amp;". "&amp;D8</f>
        <v>19. MTC火曜会</v>
      </c>
      <c r="L2" s="138"/>
      <c r="M2" s="138"/>
      <c r="N2" s="138"/>
      <c r="O2" s="138"/>
      <c r="P2" s="139"/>
      <c r="Q2" s="137" t="str">
        <f>C13&amp;". "&amp;D13</f>
        <v>20. あまりいず</v>
      </c>
      <c r="R2" s="138"/>
      <c r="S2" s="138"/>
      <c r="T2" s="138"/>
      <c r="U2" s="138"/>
      <c r="V2" s="139"/>
      <c r="W2" s="137" t="str">
        <f>C18&amp;". "&amp;D18</f>
        <v>21. ないきーず</v>
      </c>
      <c r="X2" s="138"/>
      <c r="Y2" s="138"/>
      <c r="Z2" s="138"/>
      <c r="AA2" s="138"/>
      <c r="AB2" s="139"/>
      <c r="AC2" s="137" t="str">
        <f>C23&amp;". "&amp;D23</f>
        <v>22. ネコメディカル</v>
      </c>
      <c r="AD2" s="138"/>
      <c r="AE2" s="138"/>
      <c r="AF2" s="138"/>
      <c r="AG2" s="138"/>
      <c r="AH2" s="139"/>
      <c r="AI2" s="140" t="s">
        <v>15</v>
      </c>
      <c r="AJ2" s="141"/>
      <c r="AK2" s="65" t="s">
        <v>0</v>
      </c>
    </row>
    <row r="3" spans="3:39" ht="20.100000000000001" customHeight="1" x14ac:dyDescent="0.2">
      <c r="C3" s="115">
        <v>18</v>
      </c>
      <c r="D3" s="118" t="str">
        <f>選手名簿!D17</f>
        <v>Pole Pole</v>
      </c>
      <c r="E3" s="121"/>
      <c r="F3" s="122"/>
      <c r="G3" s="122"/>
      <c r="H3" s="122"/>
      <c r="I3" s="122"/>
      <c r="J3" s="123"/>
      <c r="K3" s="7" t="str">
        <f>IF(M3&gt;O3,"○",IF(M3&lt;O3,"×"," "))</f>
        <v>○</v>
      </c>
      <c r="L3" s="16"/>
      <c r="M3" s="31">
        <f>COUNTIF(L4:L6,"○")</f>
        <v>2</v>
      </c>
      <c r="N3" s="32" t="s">
        <v>1</v>
      </c>
      <c r="O3" s="31">
        <f>COUNTIF(P4:P6,"○")</f>
        <v>1</v>
      </c>
      <c r="P3" s="33"/>
      <c r="Q3" s="7" t="str">
        <f>IF(S3&gt;U3,"○",IF(S3&lt;U3,"×"," "))</f>
        <v>×</v>
      </c>
      <c r="R3" s="16"/>
      <c r="S3" s="31">
        <f>COUNTIF(R4:R6,"○")</f>
        <v>0</v>
      </c>
      <c r="T3" s="32" t="s">
        <v>1</v>
      </c>
      <c r="U3" s="31">
        <f>COUNTIF(V4:V6,"○")</f>
        <v>3</v>
      </c>
      <c r="V3" s="33"/>
      <c r="W3" s="7" t="str">
        <f>IF(Y3&gt;AA3,"○",IF(Y3&lt;AA3,"×"," "))</f>
        <v>×</v>
      </c>
      <c r="X3" s="16"/>
      <c r="Y3" s="31">
        <f>COUNTIF(X4:X6,"○")</f>
        <v>1</v>
      </c>
      <c r="Z3" s="32" t="s">
        <v>1</v>
      </c>
      <c r="AA3" s="31">
        <f>COUNTIF(AB4:AB6,"○")</f>
        <v>2</v>
      </c>
      <c r="AB3" s="33"/>
      <c r="AC3" s="7" t="str">
        <f>IF(AE3&gt;AG3,"○",IF(AE3&lt;AG3,"×"," "))</f>
        <v>×</v>
      </c>
      <c r="AD3" s="16"/>
      <c r="AE3" s="31">
        <f>COUNTIF(AD4:AD6,"○")</f>
        <v>1</v>
      </c>
      <c r="AF3" s="32" t="s">
        <v>1</v>
      </c>
      <c r="AG3" s="31">
        <f>COUNTIF(AH4:AH6,"○")</f>
        <v>2</v>
      </c>
      <c r="AH3" s="33"/>
      <c r="AI3" s="49"/>
      <c r="AJ3" s="57"/>
      <c r="AK3" s="130">
        <v>4</v>
      </c>
    </row>
    <row r="4" spans="3:39" ht="20.100000000000001" customHeight="1" x14ac:dyDescent="0.2">
      <c r="C4" s="116"/>
      <c r="D4" s="119"/>
      <c r="E4" s="124"/>
      <c r="F4" s="125"/>
      <c r="G4" s="125"/>
      <c r="H4" s="125"/>
      <c r="I4" s="125"/>
      <c r="J4" s="126"/>
      <c r="K4" s="8" t="s">
        <v>11</v>
      </c>
      <c r="L4" s="36" t="str">
        <f>IF(M4&gt;O4,"○",IF(M4&lt;O4,"×"," "))</f>
        <v>○</v>
      </c>
      <c r="M4" s="19">
        <v>6</v>
      </c>
      <c r="N4" s="20" t="s">
        <v>1</v>
      </c>
      <c r="O4" s="21">
        <v>2</v>
      </c>
      <c r="P4" s="22" t="str">
        <f>IF(M4&lt;O4,"○",IF(M4&gt;O4,"×"," "))</f>
        <v>×</v>
      </c>
      <c r="Q4" s="59" t="s">
        <v>11</v>
      </c>
      <c r="R4" s="60" t="str">
        <f>IF(S4&gt;U4,"○",IF(S4&lt;U4,"×"," "))</f>
        <v>×</v>
      </c>
      <c r="S4" s="19">
        <v>1</v>
      </c>
      <c r="T4" s="20" t="s">
        <v>1</v>
      </c>
      <c r="U4" s="21">
        <v>6</v>
      </c>
      <c r="V4" s="22" t="str">
        <f>IF(S4&lt;U4,"○",IF(S4&gt;U4,"×"," "))</f>
        <v>○</v>
      </c>
      <c r="W4" s="59" t="s">
        <v>11</v>
      </c>
      <c r="X4" s="60" t="str">
        <f>IF(Y4&gt;AA4,"○",IF(Y4&lt;AA4,"×"," "))</f>
        <v>×</v>
      </c>
      <c r="Y4" s="19">
        <v>2</v>
      </c>
      <c r="Z4" s="20" t="s">
        <v>1</v>
      </c>
      <c r="AA4" s="21">
        <v>6</v>
      </c>
      <c r="AB4" s="22" t="str">
        <f>IF(Y4&lt;AA4,"○",IF(Y4&gt;AA4,"×"," "))</f>
        <v>○</v>
      </c>
      <c r="AC4" s="59" t="s">
        <v>11</v>
      </c>
      <c r="AD4" s="60" t="str">
        <f>IF(AE4&gt;AG4,"○",IF(AE4&lt;AG4,"×"," "))</f>
        <v>×</v>
      </c>
      <c r="AE4" s="19">
        <v>0</v>
      </c>
      <c r="AF4" s="20" t="s">
        <v>1</v>
      </c>
      <c r="AG4" s="21">
        <v>6</v>
      </c>
      <c r="AH4" s="22" t="str">
        <f>IF(AE4&lt;AG4,"○",IF(AE4&gt;AG4,"×"," "))</f>
        <v>○</v>
      </c>
      <c r="AI4" s="34" t="s">
        <v>6</v>
      </c>
      <c r="AJ4" s="51" t="str">
        <f>COUNTIF($E3:$AH3,"○")&amp;"勝 "&amp;COUNTIF($E3:$AH3,"×")&amp;"敗"</f>
        <v>1勝 3敗</v>
      </c>
      <c r="AK4" s="131"/>
    </row>
    <row r="5" spans="3:39" ht="20.100000000000001" customHeight="1" x14ac:dyDescent="0.2">
      <c r="C5" s="116"/>
      <c r="D5" s="119"/>
      <c r="E5" s="124"/>
      <c r="F5" s="125"/>
      <c r="G5" s="125"/>
      <c r="H5" s="125"/>
      <c r="I5" s="125"/>
      <c r="J5" s="126"/>
      <c r="K5" s="9" t="s">
        <v>12</v>
      </c>
      <c r="L5" s="37" t="str">
        <f>IF(M5&gt;O5,"○",IF(M5&lt;O5,"×"," "))</f>
        <v>○</v>
      </c>
      <c r="M5" s="6">
        <v>6</v>
      </c>
      <c r="N5" s="4" t="s">
        <v>1</v>
      </c>
      <c r="O5" s="17">
        <v>5</v>
      </c>
      <c r="P5" s="23" t="str">
        <f>IF(M5&lt;O5,"○",IF(M5&gt;O5,"×"," "))</f>
        <v>×</v>
      </c>
      <c r="Q5" s="61" t="s">
        <v>12</v>
      </c>
      <c r="R5" s="62" t="str">
        <f>IF(S5&gt;U5,"○",IF(S5&lt;U5,"×"," "))</f>
        <v>×</v>
      </c>
      <c r="S5" s="6">
        <v>3</v>
      </c>
      <c r="T5" s="4" t="s">
        <v>1</v>
      </c>
      <c r="U5" s="17">
        <v>6</v>
      </c>
      <c r="V5" s="23" t="str">
        <f>IF(S5&lt;U5,"○",IF(S5&gt;U5,"×"," "))</f>
        <v>○</v>
      </c>
      <c r="W5" s="61" t="s">
        <v>12</v>
      </c>
      <c r="X5" s="62" t="str">
        <f>IF(Y5&gt;AA5,"○",IF(Y5&lt;AA5,"×"," "))</f>
        <v>○</v>
      </c>
      <c r="Y5" s="6">
        <v>6</v>
      </c>
      <c r="Z5" s="4" t="s">
        <v>1</v>
      </c>
      <c r="AA5" s="17">
        <v>4</v>
      </c>
      <c r="AB5" s="23" t="str">
        <f>IF(Y5&lt;AA5,"○",IF(Y5&gt;AA5,"×"," "))</f>
        <v>×</v>
      </c>
      <c r="AC5" s="61" t="s">
        <v>12</v>
      </c>
      <c r="AD5" s="62" t="str">
        <f>IF(AE5&gt;AG5,"○",IF(AE5&lt;AG5,"×"," "))</f>
        <v>×</v>
      </c>
      <c r="AE5" s="6">
        <v>4</v>
      </c>
      <c r="AF5" s="4" t="s">
        <v>1</v>
      </c>
      <c r="AG5" s="17">
        <v>6</v>
      </c>
      <c r="AH5" s="23" t="str">
        <f>IF(AE5&lt;AG5,"○",IF(AE5&gt;AG5,"×"," "))</f>
        <v>○</v>
      </c>
      <c r="AI5" s="35" t="s">
        <v>14</v>
      </c>
      <c r="AJ5" s="52" t="str">
        <f>SUM($G3,$M3,$S3,$Y3,$AE3)&amp;"試合"</f>
        <v>4試合</v>
      </c>
      <c r="AK5" s="131"/>
      <c r="AM5" s="50"/>
    </row>
    <row r="6" spans="3:39" ht="20.100000000000001" customHeight="1" x14ac:dyDescent="0.2">
      <c r="C6" s="116"/>
      <c r="D6" s="119"/>
      <c r="E6" s="124"/>
      <c r="F6" s="125"/>
      <c r="G6" s="125"/>
      <c r="H6" s="125"/>
      <c r="I6" s="125"/>
      <c r="J6" s="126"/>
      <c r="K6" s="13" t="s">
        <v>13</v>
      </c>
      <c r="L6" s="38" t="str">
        <f>IF(M6&gt;O6,"○",IF(M6&lt;O6,"×"," "))</f>
        <v>×</v>
      </c>
      <c r="M6" s="14">
        <v>4</v>
      </c>
      <c r="N6" s="15" t="s">
        <v>1</v>
      </c>
      <c r="O6" s="18">
        <v>6</v>
      </c>
      <c r="P6" s="24" t="str">
        <f>IF(M6&lt;O6,"○",IF(M6&gt;O6,"×"," "))</f>
        <v>○</v>
      </c>
      <c r="Q6" s="63" t="s">
        <v>13</v>
      </c>
      <c r="R6" s="64" t="str">
        <f>IF(S6&gt;U6,"○",IF(S6&lt;U6,"×"," "))</f>
        <v>×</v>
      </c>
      <c r="S6" s="14">
        <v>2</v>
      </c>
      <c r="T6" s="15" t="s">
        <v>1</v>
      </c>
      <c r="U6" s="18">
        <v>6</v>
      </c>
      <c r="V6" s="24" t="str">
        <f>IF(S6&lt;U6,"○",IF(S6&gt;U6,"×"," "))</f>
        <v>○</v>
      </c>
      <c r="W6" s="63" t="s">
        <v>13</v>
      </c>
      <c r="X6" s="64" t="str">
        <f>IF(Y6&gt;AA6,"○",IF(Y6&lt;AA6,"×"," "))</f>
        <v>×</v>
      </c>
      <c r="Y6" s="14">
        <v>2</v>
      </c>
      <c r="Z6" s="15" t="s">
        <v>1</v>
      </c>
      <c r="AA6" s="18">
        <v>6</v>
      </c>
      <c r="AB6" s="24" t="str">
        <f>IF(Y6&lt;AA6,"○",IF(Y6&gt;AA6,"×"," "))</f>
        <v>○</v>
      </c>
      <c r="AC6" s="63" t="s">
        <v>13</v>
      </c>
      <c r="AD6" s="64" t="str">
        <f>IF(AE6&gt;AG6,"○",IF(AE6&lt;AG6,"×"," "))</f>
        <v>○</v>
      </c>
      <c r="AE6" s="14">
        <v>6</v>
      </c>
      <c r="AF6" s="15" t="s">
        <v>1</v>
      </c>
      <c r="AG6" s="18">
        <v>4</v>
      </c>
      <c r="AH6" s="24" t="str">
        <f>IF(AE6&lt;AG6,"○",IF(AE6&gt;AG6,"×"," "))</f>
        <v>×</v>
      </c>
      <c r="AI6" s="25" t="s">
        <v>7</v>
      </c>
      <c r="AJ6" s="53">
        <f>AI7/AJ7*100</f>
        <v>40</v>
      </c>
      <c r="AK6" s="131"/>
      <c r="AM6" s="50"/>
    </row>
    <row r="7" spans="3:39" ht="20.100000000000001" customHeight="1" x14ac:dyDescent="0.2">
      <c r="C7" s="117"/>
      <c r="D7" s="120"/>
      <c r="E7" s="127"/>
      <c r="F7" s="128"/>
      <c r="G7" s="128"/>
      <c r="H7" s="128"/>
      <c r="I7" s="128"/>
      <c r="J7" s="129"/>
      <c r="K7" s="10" t="s">
        <v>4</v>
      </c>
      <c r="L7" s="12"/>
      <c r="M7" s="28">
        <f>SUM(M4:M6)</f>
        <v>16</v>
      </c>
      <c r="N7" s="29" t="s">
        <v>1</v>
      </c>
      <c r="O7" s="11">
        <f>SUM(O4:O6)</f>
        <v>13</v>
      </c>
      <c r="P7" s="30"/>
      <c r="Q7" s="10" t="s">
        <v>4</v>
      </c>
      <c r="R7" s="12"/>
      <c r="S7" s="28">
        <f>SUM(S4:S6)</f>
        <v>6</v>
      </c>
      <c r="T7" s="29" t="s">
        <v>1</v>
      </c>
      <c r="U7" s="11">
        <f>SUM(U4:U6)</f>
        <v>18</v>
      </c>
      <c r="V7" s="30"/>
      <c r="W7" s="10" t="s">
        <v>4</v>
      </c>
      <c r="X7" s="12"/>
      <c r="Y7" s="28">
        <f>SUM(Y4:Y6)</f>
        <v>10</v>
      </c>
      <c r="Z7" s="29" t="s">
        <v>1</v>
      </c>
      <c r="AA7" s="11">
        <f>SUM(AA4:AA6)</f>
        <v>16</v>
      </c>
      <c r="AB7" s="30"/>
      <c r="AC7" s="10" t="s">
        <v>4</v>
      </c>
      <c r="AD7" s="12"/>
      <c r="AE7" s="28">
        <f>SUM(AE4:AE6)</f>
        <v>10</v>
      </c>
      <c r="AF7" s="29" t="s">
        <v>1</v>
      </c>
      <c r="AG7" s="11">
        <f>SUM(AG4:AG6)</f>
        <v>16</v>
      </c>
      <c r="AH7" s="30"/>
      <c r="AI7" s="97">
        <f>SUM(G7,M7,S7,Y7,AE7)</f>
        <v>42</v>
      </c>
      <c r="AJ7" s="98">
        <f>SUM(G7,I7,M7,O7,S7,U7,Y7,AA7,AE7,AG7)</f>
        <v>105</v>
      </c>
      <c r="AK7" s="135"/>
      <c r="AM7" s="50"/>
    </row>
    <row r="8" spans="3:39" ht="20.100000000000001" customHeight="1" x14ac:dyDescent="0.2">
      <c r="C8" s="115">
        <f>C3+1</f>
        <v>19</v>
      </c>
      <c r="D8" s="118" t="str">
        <f>選手名簿!E17</f>
        <v>MTC火曜会</v>
      </c>
      <c r="E8" s="7" t="str">
        <f>IF(G8&gt;I8,"○",IF(G8&lt;I8,"×"," "))</f>
        <v>×</v>
      </c>
      <c r="F8" s="16"/>
      <c r="G8" s="31">
        <f>COUNTIF(F9:F11,"○")</f>
        <v>1</v>
      </c>
      <c r="H8" s="32" t="s">
        <v>1</v>
      </c>
      <c r="I8" s="31">
        <f>COUNTIF(J9:J11,"○")</f>
        <v>2</v>
      </c>
      <c r="J8" s="33"/>
      <c r="K8" s="121"/>
      <c r="L8" s="122"/>
      <c r="M8" s="122"/>
      <c r="N8" s="122"/>
      <c r="O8" s="122"/>
      <c r="P8" s="123"/>
      <c r="Q8" s="7" t="str">
        <f>IF(S8&gt;U8,"○",IF(S8&lt;U8,"×"," "))</f>
        <v>×</v>
      </c>
      <c r="R8" s="16"/>
      <c r="S8" s="31">
        <f>COUNTIF(R9:R11,"○")</f>
        <v>0</v>
      </c>
      <c r="T8" s="32" t="s">
        <v>1</v>
      </c>
      <c r="U8" s="31">
        <f>COUNTIF(V9:V11,"○")</f>
        <v>3</v>
      </c>
      <c r="V8" s="33"/>
      <c r="W8" s="7" t="str">
        <f>IF(Y8&gt;AA8,"○",IF(Y8&lt;AA8,"×"," "))</f>
        <v>×</v>
      </c>
      <c r="X8" s="16"/>
      <c r="Y8" s="31">
        <f>COUNTIF(X9:X11,"○")</f>
        <v>1</v>
      </c>
      <c r="Z8" s="32" t="s">
        <v>1</v>
      </c>
      <c r="AA8" s="31">
        <f>COUNTIF(AB9:AB11,"○")</f>
        <v>2</v>
      </c>
      <c r="AB8" s="33"/>
      <c r="AC8" s="7" t="str">
        <f>IF(AE8&gt;AG8,"○",IF(AE8&lt;AG8,"×"," "))</f>
        <v>×</v>
      </c>
      <c r="AD8" s="16"/>
      <c r="AE8" s="31">
        <f>COUNTIF(AD9:AD11,"○")</f>
        <v>0</v>
      </c>
      <c r="AF8" s="32" t="s">
        <v>1</v>
      </c>
      <c r="AG8" s="31">
        <f>COUNTIF(AH9:AH11,"○")</f>
        <v>3</v>
      </c>
      <c r="AH8" s="33"/>
      <c r="AI8" s="49"/>
      <c r="AJ8" s="57"/>
      <c r="AK8" s="130">
        <v>5</v>
      </c>
      <c r="AM8" s="50"/>
    </row>
    <row r="9" spans="3:39" ht="20.100000000000001" customHeight="1" x14ac:dyDescent="0.2">
      <c r="C9" s="116"/>
      <c r="D9" s="119"/>
      <c r="E9" s="8" t="s">
        <v>11</v>
      </c>
      <c r="F9" s="36" t="str">
        <f>IF(G9&gt;I9,"○",IF(G9&lt;I9,"×"," "))</f>
        <v>×</v>
      </c>
      <c r="G9" s="19">
        <f>O4</f>
        <v>2</v>
      </c>
      <c r="H9" s="20" t="s">
        <v>1</v>
      </c>
      <c r="I9" s="21">
        <f>M4</f>
        <v>6</v>
      </c>
      <c r="J9" s="22" t="str">
        <f>IF(G9&lt;I9,"○",IF(G9&gt;I9,"×"," "))</f>
        <v>○</v>
      </c>
      <c r="K9" s="124"/>
      <c r="L9" s="125"/>
      <c r="M9" s="125"/>
      <c r="N9" s="125"/>
      <c r="O9" s="125"/>
      <c r="P9" s="126"/>
      <c r="Q9" s="8" t="s">
        <v>11</v>
      </c>
      <c r="R9" s="36" t="str">
        <f>IF(S9&gt;U9,"○",IF(S9&lt;U9,"×"," "))</f>
        <v>×</v>
      </c>
      <c r="S9" s="19">
        <v>2</v>
      </c>
      <c r="T9" s="20" t="s">
        <v>1</v>
      </c>
      <c r="U9" s="21">
        <v>6</v>
      </c>
      <c r="V9" s="22" t="str">
        <f>IF(S9&lt;U9,"○",IF(S9&gt;U9,"×"," "))</f>
        <v>○</v>
      </c>
      <c r="W9" s="59" t="s">
        <v>11</v>
      </c>
      <c r="X9" s="60" t="str">
        <f>IF(Y9&gt;AA9,"○",IF(Y9&lt;AA9,"×"," "))</f>
        <v>×</v>
      </c>
      <c r="Y9" s="19">
        <v>0</v>
      </c>
      <c r="Z9" s="20" t="s">
        <v>1</v>
      </c>
      <c r="AA9" s="21">
        <v>6</v>
      </c>
      <c r="AB9" s="22" t="str">
        <f>IF(Y9&lt;AA9,"○",IF(Y9&gt;AA9,"×"," "))</f>
        <v>○</v>
      </c>
      <c r="AC9" s="59" t="s">
        <v>11</v>
      </c>
      <c r="AD9" s="60" t="str">
        <f>IF(AE9&gt;AG9,"○",IF(AE9&lt;AG9,"×"," "))</f>
        <v>×</v>
      </c>
      <c r="AE9" s="19">
        <v>2</v>
      </c>
      <c r="AF9" s="20" t="s">
        <v>1</v>
      </c>
      <c r="AG9" s="21">
        <v>6</v>
      </c>
      <c r="AH9" s="22" t="str">
        <f>IF(AE9&lt;AG9,"○",IF(AE9&gt;AG9,"×"," "))</f>
        <v>○</v>
      </c>
      <c r="AI9" s="34" t="s">
        <v>6</v>
      </c>
      <c r="AJ9" s="51" t="str">
        <f>COUNTIF($E8:$AH8,"○")&amp;"勝 "&amp;COUNTIF($E8:$AH8,"×")&amp;"敗"</f>
        <v>0勝 4敗</v>
      </c>
      <c r="AK9" s="131"/>
      <c r="AM9" s="50"/>
    </row>
    <row r="10" spans="3:39" ht="20.100000000000001" customHeight="1" x14ac:dyDescent="0.2">
      <c r="C10" s="116"/>
      <c r="D10" s="119"/>
      <c r="E10" s="9" t="s">
        <v>12</v>
      </c>
      <c r="F10" s="37" t="str">
        <f>IF(G10&gt;I10,"○",IF(G10&lt;I10,"×"," "))</f>
        <v>×</v>
      </c>
      <c r="G10" s="6">
        <f>O5</f>
        <v>5</v>
      </c>
      <c r="H10" s="4" t="s">
        <v>1</v>
      </c>
      <c r="I10" s="17">
        <f>M5</f>
        <v>6</v>
      </c>
      <c r="J10" s="23" t="str">
        <f>IF(G10&lt;I10,"○",IF(G10&gt;I10,"×"," "))</f>
        <v>○</v>
      </c>
      <c r="K10" s="124"/>
      <c r="L10" s="125"/>
      <c r="M10" s="125"/>
      <c r="N10" s="125"/>
      <c r="O10" s="125"/>
      <c r="P10" s="126"/>
      <c r="Q10" s="9" t="s">
        <v>12</v>
      </c>
      <c r="R10" s="37" t="str">
        <f>IF(S10&gt;U10,"○",IF(S10&lt;U10,"×"," "))</f>
        <v>×</v>
      </c>
      <c r="S10" s="6">
        <v>4</v>
      </c>
      <c r="T10" s="4" t="s">
        <v>1</v>
      </c>
      <c r="U10" s="17">
        <v>6</v>
      </c>
      <c r="V10" s="23" t="str">
        <f>IF(S10&lt;U10,"○",IF(S10&gt;U10,"×"," "))</f>
        <v>○</v>
      </c>
      <c r="W10" s="61" t="s">
        <v>12</v>
      </c>
      <c r="X10" s="62" t="str">
        <f>IF(Y10&gt;AA10,"○",IF(Y10&lt;AA10,"×"," "))</f>
        <v>○</v>
      </c>
      <c r="Y10" s="6">
        <v>6</v>
      </c>
      <c r="Z10" s="4" t="s">
        <v>1</v>
      </c>
      <c r="AA10" s="17">
        <v>3</v>
      </c>
      <c r="AB10" s="23" t="str">
        <f>IF(Y10&lt;AA10,"○",IF(Y10&gt;AA10,"×"," "))</f>
        <v>×</v>
      </c>
      <c r="AC10" s="61" t="s">
        <v>12</v>
      </c>
      <c r="AD10" s="62" t="str">
        <f>IF(AE10&gt;AG10,"○",IF(AE10&lt;AG10,"×"," "))</f>
        <v>×</v>
      </c>
      <c r="AE10" s="6">
        <v>1</v>
      </c>
      <c r="AF10" s="4" t="s">
        <v>1</v>
      </c>
      <c r="AG10" s="17">
        <v>6</v>
      </c>
      <c r="AH10" s="23" t="str">
        <f>IF(AE10&lt;AG10,"○",IF(AE10&gt;AG10,"×"," "))</f>
        <v>○</v>
      </c>
      <c r="AI10" s="35" t="s">
        <v>14</v>
      </c>
      <c r="AJ10" s="52" t="str">
        <f>SUM($G8,$M8,$S8,$Y8,$AE8)&amp;"試合"</f>
        <v>2試合</v>
      </c>
      <c r="AK10" s="131"/>
      <c r="AM10" s="5"/>
    </row>
    <row r="11" spans="3:39" ht="20.100000000000001" customHeight="1" x14ac:dyDescent="0.2">
      <c r="C11" s="116"/>
      <c r="D11" s="119"/>
      <c r="E11" s="13" t="s">
        <v>13</v>
      </c>
      <c r="F11" s="38" t="str">
        <f>IF(G11&gt;I11,"○",IF(G11&lt;I11,"×"," "))</f>
        <v>○</v>
      </c>
      <c r="G11" s="14">
        <f>O6</f>
        <v>6</v>
      </c>
      <c r="H11" s="15" t="s">
        <v>1</v>
      </c>
      <c r="I11" s="18">
        <f>M6</f>
        <v>4</v>
      </c>
      <c r="J11" s="24" t="str">
        <f>IF(G11&lt;I11,"○",IF(G11&gt;I11,"×"," "))</f>
        <v>×</v>
      </c>
      <c r="K11" s="124"/>
      <c r="L11" s="125"/>
      <c r="M11" s="125"/>
      <c r="N11" s="125"/>
      <c r="O11" s="125"/>
      <c r="P11" s="126"/>
      <c r="Q11" s="13" t="s">
        <v>13</v>
      </c>
      <c r="R11" s="38" t="str">
        <f>IF(S11&gt;U11,"○",IF(S11&lt;U11,"×"," "))</f>
        <v>×</v>
      </c>
      <c r="S11" s="14">
        <v>2</v>
      </c>
      <c r="T11" s="15" t="s">
        <v>1</v>
      </c>
      <c r="U11" s="18">
        <v>6</v>
      </c>
      <c r="V11" s="24" t="str">
        <f>IF(S11&lt;U11,"○",IF(S11&gt;U11,"×"," "))</f>
        <v>○</v>
      </c>
      <c r="W11" s="63" t="s">
        <v>13</v>
      </c>
      <c r="X11" s="64" t="str">
        <f>IF(Y11&gt;AA11,"○",IF(Y11&lt;AA11,"×"," "))</f>
        <v>×</v>
      </c>
      <c r="Y11" s="14">
        <v>2</v>
      </c>
      <c r="Z11" s="15" t="s">
        <v>1</v>
      </c>
      <c r="AA11" s="18">
        <v>6</v>
      </c>
      <c r="AB11" s="24" t="str">
        <f>IF(Y11&lt;AA11,"○",IF(Y11&gt;AA11,"×"," "))</f>
        <v>○</v>
      </c>
      <c r="AC11" s="63" t="s">
        <v>13</v>
      </c>
      <c r="AD11" s="64" t="str">
        <f>IF(AE11&gt;AG11,"○",IF(AE11&lt;AG11,"×"," "))</f>
        <v>×</v>
      </c>
      <c r="AE11" s="14">
        <v>1</v>
      </c>
      <c r="AF11" s="15" t="s">
        <v>1</v>
      </c>
      <c r="AG11" s="18">
        <v>6</v>
      </c>
      <c r="AH11" s="24" t="str">
        <f>IF(AE11&lt;AG11,"○",IF(AE11&gt;AG11,"×"," "))</f>
        <v>○</v>
      </c>
      <c r="AI11" s="99" t="s">
        <v>7</v>
      </c>
      <c r="AJ11" s="100">
        <f>AI12/AJ12*100</f>
        <v>33</v>
      </c>
      <c r="AK11" s="131"/>
      <c r="AM11" s="5"/>
    </row>
    <row r="12" spans="3:39" ht="20.100000000000001" customHeight="1" x14ac:dyDescent="0.2">
      <c r="C12" s="117"/>
      <c r="D12" s="120"/>
      <c r="E12" s="10" t="s">
        <v>4</v>
      </c>
      <c r="F12" s="12"/>
      <c r="G12" s="28">
        <f>SUM(G9:G11)</f>
        <v>13</v>
      </c>
      <c r="H12" s="29" t="s">
        <v>1</v>
      </c>
      <c r="I12" s="11">
        <f>SUM(I9:I11)</f>
        <v>16</v>
      </c>
      <c r="J12" s="30"/>
      <c r="K12" s="127"/>
      <c r="L12" s="128"/>
      <c r="M12" s="128"/>
      <c r="N12" s="128"/>
      <c r="O12" s="128"/>
      <c r="P12" s="129"/>
      <c r="Q12" s="10" t="s">
        <v>4</v>
      </c>
      <c r="R12" s="12"/>
      <c r="S12" s="28">
        <f>SUM(S9:S11)</f>
        <v>8</v>
      </c>
      <c r="T12" s="29" t="s">
        <v>1</v>
      </c>
      <c r="U12" s="11">
        <f>SUM(U9:U11)</f>
        <v>18</v>
      </c>
      <c r="V12" s="30"/>
      <c r="W12" s="10" t="s">
        <v>4</v>
      </c>
      <c r="X12" s="12"/>
      <c r="Y12" s="28">
        <f>SUM(Y9:Y11)</f>
        <v>8</v>
      </c>
      <c r="Z12" s="29" t="s">
        <v>1</v>
      </c>
      <c r="AA12" s="11">
        <f>SUM(AA9:AA11)</f>
        <v>15</v>
      </c>
      <c r="AB12" s="30"/>
      <c r="AC12" s="10" t="s">
        <v>4</v>
      </c>
      <c r="AD12" s="12"/>
      <c r="AE12" s="28">
        <f>SUM(AE9:AE11)</f>
        <v>4</v>
      </c>
      <c r="AF12" s="29" t="s">
        <v>1</v>
      </c>
      <c r="AG12" s="11">
        <f>SUM(AG9:AG11)</f>
        <v>18</v>
      </c>
      <c r="AH12" s="30"/>
      <c r="AI12" s="26">
        <f>SUM(G12,M12,S12,Y12,AE12)</f>
        <v>33</v>
      </c>
      <c r="AJ12" s="54">
        <f>SUM(G12,I12,M12,O12,S12,U12,Y12,AA12,AE12,AG12)</f>
        <v>100</v>
      </c>
      <c r="AK12" s="131"/>
    </row>
    <row r="13" spans="3:39" ht="20.100000000000001" customHeight="1" x14ac:dyDescent="0.2">
      <c r="C13" s="115">
        <f t="shared" ref="C13" si="0">C8+1</f>
        <v>20</v>
      </c>
      <c r="D13" s="118" t="str">
        <f>選手名簿!F17</f>
        <v>あまりいず</v>
      </c>
      <c r="E13" s="7" t="str">
        <f>IF(G13&gt;I13,"○",IF(G13&lt;I13,"×"," "))</f>
        <v>○</v>
      </c>
      <c r="F13" s="16"/>
      <c r="G13" s="31">
        <f>COUNTIF(F14:F16,"○")</f>
        <v>3</v>
      </c>
      <c r="H13" s="32" t="s">
        <v>1</v>
      </c>
      <c r="I13" s="31">
        <f>COUNTIF(J14:J16,"○")</f>
        <v>0</v>
      </c>
      <c r="J13" s="33"/>
      <c r="K13" s="7" t="str">
        <f>IF(M13&gt;O13,"○",IF(M13&lt;O13,"×"," "))</f>
        <v>○</v>
      </c>
      <c r="L13" s="16"/>
      <c r="M13" s="31">
        <f>COUNTIF(L14:L16,"○")</f>
        <v>3</v>
      </c>
      <c r="N13" s="32" t="s">
        <v>1</v>
      </c>
      <c r="O13" s="31">
        <f>COUNTIF(P14:P16,"○")</f>
        <v>0</v>
      </c>
      <c r="P13" s="33"/>
      <c r="Q13" s="142"/>
      <c r="R13" s="143"/>
      <c r="S13" s="143"/>
      <c r="T13" s="143"/>
      <c r="U13" s="143"/>
      <c r="V13" s="144"/>
      <c r="W13" s="7" t="str">
        <f>IF(Y13&gt;AA13,"○",IF(Y13&lt;AA13,"×"," "))</f>
        <v>×</v>
      </c>
      <c r="X13" s="16"/>
      <c r="Y13" s="31">
        <f>COUNTIF(X14:X16,"○")</f>
        <v>1</v>
      </c>
      <c r="Z13" s="32" t="s">
        <v>1</v>
      </c>
      <c r="AA13" s="31">
        <f>COUNTIF(AB14:AB16,"○")</f>
        <v>2</v>
      </c>
      <c r="AB13" s="33"/>
      <c r="AC13" s="7" t="str">
        <f>IF(AE13&gt;AG13,"○",IF(AE13&lt;AG13,"×"," "))</f>
        <v>×</v>
      </c>
      <c r="AD13" s="16"/>
      <c r="AE13" s="31">
        <f>COUNTIF(AD14:AD16,"○")</f>
        <v>1</v>
      </c>
      <c r="AF13" s="32" t="s">
        <v>1</v>
      </c>
      <c r="AG13" s="31">
        <f>COUNTIF(AH14:AH16,"○")</f>
        <v>2</v>
      </c>
      <c r="AH13" s="33"/>
      <c r="AI13" s="49"/>
      <c r="AJ13" s="57"/>
      <c r="AK13" s="130">
        <v>3</v>
      </c>
    </row>
    <row r="14" spans="3:39" ht="20.100000000000001" customHeight="1" x14ac:dyDescent="0.2">
      <c r="C14" s="116"/>
      <c r="D14" s="119"/>
      <c r="E14" s="8" t="s">
        <v>11</v>
      </c>
      <c r="F14" s="36" t="str">
        <f>IF(G14&gt;I14,"○",IF(G14&lt;I14,"×"," "))</f>
        <v>○</v>
      </c>
      <c r="G14" s="19">
        <f>U4</f>
        <v>6</v>
      </c>
      <c r="H14" s="20" t="s">
        <v>1</v>
      </c>
      <c r="I14" s="21">
        <f>S4</f>
        <v>1</v>
      </c>
      <c r="J14" s="22" t="str">
        <f>IF(G14&lt;I14,"○",IF(G14&gt;I14,"×"," "))</f>
        <v>×</v>
      </c>
      <c r="K14" s="8" t="s">
        <v>11</v>
      </c>
      <c r="L14" s="36" t="str">
        <f>IF(M14&gt;O14,"○",IF(M14&lt;O14,"×"," "))</f>
        <v>○</v>
      </c>
      <c r="M14" s="19">
        <f>U9</f>
        <v>6</v>
      </c>
      <c r="N14" s="20" t="s">
        <v>1</v>
      </c>
      <c r="O14" s="21">
        <f>S9</f>
        <v>2</v>
      </c>
      <c r="P14" s="22" t="str">
        <f>IF(M14&lt;O14,"○",IF(M14&gt;O14,"×"," "))</f>
        <v>×</v>
      </c>
      <c r="Q14" s="145"/>
      <c r="R14" s="146"/>
      <c r="S14" s="146"/>
      <c r="T14" s="146"/>
      <c r="U14" s="146"/>
      <c r="V14" s="147"/>
      <c r="W14" s="8" t="s">
        <v>11</v>
      </c>
      <c r="X14" s="36" t="str">
        <f>IF(Y14&gt;AA14,"○",IF(Y14&lt;AA14,"×"," "))</f>
        <v>○</v>
      </c>
      <c r="Y14" s="19">
        <v>6</v>
      </c>
      <c r="Z14" s="20" t="s">
        <v>1</v>
      </c>
      <c r="AA14" s="21">
        <v>3</v>
      </c>
      <c r="AB14" s="22" t="str">
        <f>IF(Y14&lt;AA14,"○",IF(Y14&gt;AA14,"×"," "))</f>
        <v>×</v>
      </c>
      <c r="AC14" s="8" t="s">
        <v>11</v>
      </c>
      <c r="AD14" s="36" t="str">
        <f>IF(AE14&gt;AG14,"○",IF(AE14&lt;AG14,"×"," "))</f>
        <v>×</v>
      </c>
      <c r="AE14" s="19">
        <v>0</v>
      </c>
      <c r="AF14" s="20" t="s">
        <v>1</v>
      </c>
      <c r="AG14" s="21">
        <v>6</v>
      </c>
      <c r="AH14" s="22" t="str">
        <f>IF(AE14&lt;AG14,"○",IF(AE14&gt;AG14,"×"," "))</f>
        <v>○</v>
      </c>
      <c r="AI14" s="34" t="s">
        <v>6</v>
      </c>
      <c r="AJ14" s="51" t="str">
        <f>COUNTIF($E13:$AH13,"○")&amp;"勝 "&amp;COUNTIF($E13:$AH13,"×")&amp;"敗"</f>
        <v>2勝 2敗</v>
      </c>
      <c r="AK14" s="131"/>
    </row>
    <row r="15" spans="3:39" ht="20.100000000000001" customHeight="1" x14ac:dyDescent="0.2">
      <c r="C15" s="116"/>
      <c r="D15" s="119"/>
      <c r="E15" s="9" t="s">
        <v>12</v>
      </c>
      <c r="F15" s="37" t="str">
        <f>IF(G15&gt;I15,"○",IF(G15&lt;I15,"×"," "))</f>
        <v>○</v>
      </c>
      <c r="G15" s="6">
        <f>U5</f>
        <v>6</v>
      </c>
      <c r="H15" s="4" t="s">
        <v>1</v>
      </c>
      <c r="I15" s="21">
        <f t="shared" ref="I15:I16" si="1">S5</f>
        <v>3</v>
      </c>
      <c r="J15" s="23" t="str">
        <f>IF(G15&lt;I15,"○",IF(G15&gt;I15,"×"," "))</f>
        <v>×</v>
      </c>
      <c r="K15" s="9" t="s">
        <v>279</v>
      </c>
      <c r="L15" s="37" t="str">
        <f>IF(M15&gt;O15,"○",IF(M15&lt;O15,"×"," "))</f>
        <v>○</v>
      </c>
      <c r="M15" s="6">
        <f t="shared" ref="M15:M16" si="2">U10</f>
        <v>6</v>
      </c>
      <c r="N15" s="4" t="s">
        <v>1</v>
      </c>
      <c r="O15" s="17">
        <f t="shared" ref="O15:O16" si="3">S10</f>
        <v>4</v>
      </c>
      <c r="P15" s="23" t="str">
        <f>IF(M15&lt;O15,"○",IF(M15&gt;O15,"×"," "))</f>
        <v>×</v>
      </c>
      <c r="Q15" s="145"/>
      <c r="R15" s="146"/>
      <c r="S15" s="146"/>
      <c r="T15" s="146"/>
      <c r="U15" s="146"/>
      <c r="V15" s="147"/>
      <c r="W15" s="9" t="s">
        <v>12</v>
      </c>
      <c r="X15" s="37" t="str">
        <f>IF(Y15&gt;AA15,"○",IF(Y15&lt;AA15,"×"," "))</f>
        <v>×</v>
      </c>
      <c r="Y15" s="6">
        <v>1</v>
      </c>
      <c r="Z15" s="4" t="s">
        <v>1</v>
      </c>
      <c r="AA15" s="17">
        <v>6</v>
      </c>
      <c r="AB15" s="23" t="str">
        <f>IF(Y15&lt;AA15,"○",IF(Y15&gt;AA15,"×"," "))</f>
        <v>○</v>
      </c>
      <c r="AC15" s="9" t="s">
        <v>12</v>
      </c>
      <c r="AD15" s="37" t="str">
        <f>IF(AE15&gt;AG15,"○",IF(AE15&lt;AG15,"×"," "))</f>
        <v>×</v>
      </c>
      <c r="AE15" s="6">
        <v>5</v>
      </c>
      <c r="AF15" s="4" t="s">
        <v>1</v>
      </c>
      <c r="AG15" s="17">
        <v>6</v>
      </c>
      <c r="AH15" s="23" t="str">
        <f>IF(AE15&lt;AG15,"○",IF(AE15&gt;AG15,"×"," "))</f>
        <v>○</v>
      </c>
      <c r="AI15" s="35" t="s">
        <v>14</v>
      </c>
      <c r="AJ15" s="52" t="str">
        <f>SUM($G13,$M13,$S13,$Y13,$AE13)&amp;"試合"</f>
        <v>8試合</v>
      </c>
      <c r="AK15" s="131"/>
      <c r="AM15" s="5"/>
    </row>
    <row r="16" spans="3:39" ht="20.100000000000001" customHeight="1" x14ac:dyDescent="0.2">
      <c r="C16" s="116"/>
      <c r="D16" s="119"/>
      <c r="E16" s="13" t="s">
        <v>13</v>
      </c>
      <c r="F16" s="38" t="str">
        <f>IF(G16&gt;I16,"○",IF(G16&lt;I16,"×"," "))</f>
        <v>○</v>
      </c>
      <c r="G16" s="14">
        <f>U6</f>
        <v>6</v>
      </c>
      <c r="H16" s="15" t="s">
        <v>1</v>
      </c>
      <c r="I16" s="21">
        <f t="shared" si="1"/>
        <v>2</v>
      </c>
      <c r="J16" s="24" t="str">
        <f>IF(G16&lt;I16,"○",IF(G16&gt;I16,"×"," "))</f>
        <v>×</v>
      </c>
      <c r="K16" s="13" t="s">
        <v>13</v>
      </c>
      <c r="L16" s="38" t="str">
        <f>IF(M16&gt;O16,"○",IF(M16&lt;O16,"×"," "))</f>
        <v>○</v>
      </c>
      <c r="M16" s="14">
        <f t="shared" si="2"/>
        <v>6</v>
      </c>
      <c r="N16" s="15" t="s">
        <v>1</v>
      </c>
      <c r="O16" s="18">
        <f t="shared" si="3"/>
        <v>2</v>
      </c>
      <c r="P16" s="24" t="str">
        <f>IF(M16&lt;O16,"○",IF(M16&gt;O16,"×"," "))</f>
        <v>×</v>
      </c>
      <c r="Q16" s="145"/>
      <c r="R16" s="146"/>
      <c r="S16" s="146"/>
      <c r="T16" s="146"/>
      <c r="U16" s="146"/>
      <c r="V16" s="147"/>
      <c r="W16" s="13" t="s">
        <v>13</v>
      </c>
      <c r="X16" s="38" t="str">
        <f>IF(Y16&gt;AA16,"○",IF(Y16&lt;AA16,"×"," "))</f>
        <v>×</v>
      </c>
      <c r="Y16" s="14">
        <v>2</v>
      </c>
      <c r="Z16" s="15" t="s">
        <v>1</v>
      </c>
      <c r="AA16" s="18">
        <v>6</v>
      </c>
      <c r="AB16" s="24" t="str">
        <f>IF(Y16&lt;AA16,"○",IF(Y16&gt;AA16,"×"," "))</f>
        <v>○</v>
      </c>
      <c r="AC16" s="13" t="s">
        <v>13</v>
      </c>
      <c r="AD16" s="38" t="str">
        <f>IF(AE16&gt;AG16,"○",IF(AE16&lt;AG16,"×"," "))</f>
        <v>○</v>
      </c>
      <c r="AE16" s="14">
        <v>6</v>
      </c>
      <c r="AF16" s="15" t="s">
        <v>1</v>
      </c>
      <c r="AG16" s="18">
        <v>3</v>
      </c>
      <c r="AH16" s="24" t="str">
        <f>IF(AE16&lt;AG16,"○",IF(AE16&gt;AG16,"×"," "))</f>
        <v>×</v>
      </c>
      <c r="AI16" s="25" t="s">
        <v>7</v>
      </c>
      <c r="AJ16" s="53">
        <f>AI17/AJ17*100</f>
        <v>56.000000000000007</v>
      </c>
      <c r="AK16" s="131"/>
      <c r="AM16" s="5"/>
    </row>
    <row r="17" spans="3:39" ht="20.100000000000001" customHeight="1" x14ac:dyDescent="0.2">
      <c r="C17" s="117"/>
      <c r="D17" s="120"/>
      <c r="E17" s="10" t="s">
        <v>4</v>
      </c>
      <c r="F17" s="12"/>
      <c r="G17" s="28">
        <f>SUM(G14:G16)</f>
        <v>18</v>
      </c>
      <c r="H17" s="29" t="s">
        <v>1</v>
      </c>
      <c r="I17" s="11">
        <f>SUM(I14:I16)</f>
        <v>6</v>
      </c>
      <c r="J17" s="30"/>
      <c r="K17" s="10" t="s">
        <v>4</v>
      </c>
      <c r="L17" s="12"/>
      <c r="M17" s="28">
        <f>SUM(M14:M16)</f>
        <v>18</v>
      </c>
      <c r="N17" s="29" t="s">
        <v>1</v>
      </c>
      <c r="O17" s="11">
        <f>SUM(O14:O16)</f>
        <v>8</v>
      </c>
      <c r="P17" s="30"/>
      <c r="Q17" s="148"/>
      <c r="R17" s="149"/>
      <c r="S17" s="149"/>
      <c r="T17" s="149"/>
      <c r="U17" s="149"/>
      <c r="V17" s="150"/>
      <c r="W17" s="10" t="s">
        <v>4</v>
      </c>
      <c r="X17" s="12"/>
      <c r="Y17" s="28">
        <f>SUM(Y14:Y16)</f>
        <v>9</v>
      </c>
      <c r="Z17" s="29" t="s">
        <v>1</v>
      </c>
      <c r="AA17" s="11">
        <f>SUM(AA14:AA16)</f>
        <v>15</v>
      </c>
      <c r="AB17" s="30"/>
      <c r="AC17" s="10" t="s">
        <v>4</v>
      </c>
      <c r="AD17" s="12"/>
      <c r="AE17" s="28">
        <f>SUM(AE14:AE16)</f>
        <v>11</v>
      </c>
      <c r="AF17" s="29" t="s">
        <v>1</v>
      </c>
      <c r="AG17" s="11">
        <f>SUM(AG14:AG16)</f>
        <v>15</v>
      </c>
      <c r="AH17" s="30"/>
      <c r="AI17" s="109">
        <f>SUM(G17,M17,S17,Y17,AE17)</f>
        <v>56</v>
      </c>
      <c r="AJ17" s="110">
        <f>SUM(G17,I17,M17,O17,S17,U17,Y17,AA17,AE17,AG17)</f>
        <v>100</v>
      </c>
      <c r="AK17" s="131"/>
    </row>
    <row r="18" spans="3:39" ht="20.100000000000001" customHeight="1" x14ac:dyDescent="0.2">
      <c r="C18" s="115">
        <f t="shared" ref="C18" si="4">C13+1</f>
        <v>21</v>
      </c>
      <c r="D18" s="118" t="str">
        <f>選手名簿!G17</f>
        <v>ないきーず</v>
      </c>
      <c r="E18" s="7" t="str">
        <f>IF(G18&gt;I18,"○",IF(G18&lt;I18,"×"," "))</f>
        <v>○</v>
      </c>
      <c r="F18" s="16"/>
      <c r="G18" s="31">
        <f>COUNTIF(F19:F21,"○")</f>
        <v>2</v>
      </c>
      <c r="H18" s="32" t="s">
        <v>1</v>
      </c>
      <c r="I18" s="31">
        <f>COUNTIF(J19:J21,"○")</f>
        <v>1</v>
      </c>
      <c r="J18" s="33"/>
      <c r="K18" s="7" t="str">
        <f>IF(M18&gt;O18,"○",IF(M18&lt;O18,"×"," "))</f>
        <v>○</v>
      </c>
      <c r="L18" s="16"/>
      <c r="M18" s="31">
        <f>COUNTIF(L19:L21,"○")</f>
        <v>2</v>
      </c>
      <c r="N18" s="32" t="s">
        <v>1</v>
      </c>
      <c r="O18" s="31">
        <f>COUNTIF(P19:P21,"○")</f>
        <v>1</v>
      </c>
      <c r="P18" s="33"/>
      <c r="Q18" s="7" t="str">
        <f>IF(S18&gt;U18,"○",IF(S18&lt;U18,"×"," "))</f>
        <v>○</v>
      </c>
      <c r="R18" s="16"/>
      <c r="S18" s="31">
        <f>COUNTIF(R19:R21,"○")</f>
        <v>2</v>
      </c>
      <c r="T18" s="32" t="s">
        <v>1</v>
      </c>
      <c r="U18" s="31">
        <f>COUNTIF(V19:V21,"○")</f>
        <v>1</v>
      </c>
      <c r="V18" s="33"/>
      <c r="W18" s="121"/>
      <c r="X18" s="122"/>
      <c r="Y18" s="122"/>
      <c r="Z18" s="122"/>
      <c r="AA18" s="122"/>
      <c r="AB18" s="123"/>
      <c r="AC18" s="7" t="str">
        <f>IF(AE18&gt;AG18,"○",IF(AE18&lt;AG18,"×"," "))</f>
        <v>×</v>
      </c>
      <c r="AD18" s="16"/>
      <c r="AE18" s="31">
        <f>COUNTIF(AD19:AD21,"○")</f>
        <v>1</v>
      </c>
      <c r="AF18" s="32" t="s">
        <v>1</v>
      </c>
      <c r="AG18" s="31">
        <f>COUNTIF(AH19:AH21,"○")</f>
        <v>2</v>
      </c>
      <c r="AH18" s="33"/>
      <c r="AI18" s="49"/>
      <c r="AJ18" s="57"/>
      <c r="AK18" s="130">
        <v>2</v>
      </c>
    </row>
    <row r="19" spans="3:39" ht="20.100000000000001" customHeight="1" x14ac:dyDescent="0.2">
      <c r="C19" s="116"/>
      <c r="D19" s="119"/>
      <c r="E19" s="8" t="s">
        <v>11</v>
      </c>
      <c r="F19" s="36" t="str">
        <f>IF(G19&gt;I19,"○",IF(G19&lt;I19,"×"," "))</f>
        <v>○</v>
      </c>
      <c r="G19" s="19">
        <f>AA4</f>
        <v>6</v>
      </c>
      <c r="H19" s="20" t="s">
        <v>1</v>
      </c>
      <c r="I19" s="21">
        <f>Y4</f>
        <v>2</v>
      </c>
      <c r="J19" s="22" t="str">
        <f>IF(G19&lt;I19,"○",IF(G19&gt;I19,"×"," "))</f>
        <v>×</v>
      </c>
      <c r="K19" s="8" t="s">
        <v>11</v>
      </c>
      <c r="L19" s="36" t="str">
        <f>IF(M19&gt;O19,"○",IF(M19&lt;O19,"×"," "))</f>
        <v>○</v>
      </c>
      <c r="M19" s="19">
        <f>AA9</f>
        <v>6</v>
      </c>
      <c r="N19" s="20" t="s">
        <v>1</v>
      </c>
      <c r="O19" s="21">
        <f>Y9</f>
        <v>0</v>
      </c>
      <c r="P19" s="22" t="str">
        <f>IF(M19&lt;O19,"○",IF(M19&gt;O19,"×"," "))</f>
        <v>×</v>
      </c>
      <c r="Q19" s="8" t="s">
        <v>11</v>
      </c>
      <c r="R19" s="36" t="str">
        <f>IF(S19&gt;U19,"○",IF(S19&lt;U19,"×"," "))</f>
        <v>×</v>
      </c>
      <c r="S19" s="19">
        <f>AA14</f>
        <v>3</v>
      </c>
      <c r="T19" s="20" t="s">
        <v>1</v>
      </c>
      <c r="U19" s="21">
        <f>Y14</f>
        <v>6</v>
      </c>
      <c r="V19" s="22" t="str">
        <f>IF(S19&lt;U19,"○",IF(S19&gt;U19,"×"," "))</f>
        <v>○</v>
      </c>
      <c r="W19" s="124"/>
      <c r="X19" s="125"/>
      <c r="Y19" s="125"/>
      <c r="Z19" s="125"/>
      <c r="AA19" s="125"/>
      <c r="AB19" s="126"/>
      <c r="AC19" s="8" t="s">
        <v>11</v>
      </c>
      <c r="AD19" s="36" t="str">
        <f>IF(AE19&gt;AG19,"○",IF(AE19&lt;AG19,"×"," "))</f>
        <v>×</v>
      </c>
      <c r="AE19" s="19">
        <v>5</v>
      </c>
      <c r="AF19" s="20" t="s">
        <v>1</v>
      </c>
      <c r="AG19" s="21">
        <v>6</v>
      </c>
      <c r="AH19" s="22" t="str">
        <f>IF(AE19&lt;AG19,"○",IF(AE19&gt;AG19,"×"," "))</f>
        <v>○</v>
      </c>
      <c r="AI19" s="34" t="s">
        <v>6</v>
      </c>
      <c r="AJ19" s="51" t="str">
        <f>COUNTIF($E18:$AH18,"○")&amp;"勝 "&amp;COUNTIF($E18:$AH18,"×")&amp;"敗"</f>
        <v>3勝 1敗</v>
      </c>
      <c r="AK19" s="131"/>
    </row>
    <row r="20" spans="3:39" ht="20.100000000000001" customHeight="1" x14ac:dyDescent="0.2">
      <c r="C20" s="116"/>
      <c r="D20" s="119"/>
      <c r="E20" s="9" t="s">
        <v>12</v>
      </c>
      <c r="F20" s="37" t="str">
        <f>IF(G20&gt;I20,"○",IF(G20&lt;I20,"×"," "))</f>
        <v>×</v>
      </c>
      <c r="G20" s="6">
        <f t="shared" ref="G20:G21" si="5">AA5</f>
        <v>4</v>
      </c>
      <c r="H20" s="4" t="s">
        <v>1</v>
      </c>
      <c r="I20" s="17">
        <f t="shared" ref="I20:I21" si="6">Y5</f>
        <v>6</v>
      </c>
      <c r="J20" s="23" t="str">
        <f>IF(G20&lt;I20,"○",IF(G20&gt;I20,"×"," "))</f>
        <v>○</v>
      </c>
      <c r="K20" s="9" t="s">
        <v>12</v>
      </c>
      <c r="L20" s="37" t="str">
        <f>IF(M20&gt;O20,"○",IF(M20&lt;O20,"×"," "))</f>
        <v>×</v>
      </c>
      <c r="M20" s="6">
        <f t="shared" ref="M20:M21" si="7">AA10</f>
        <v>3</v>
      </c>
      <c r="N20" s="4" t="s">
        <v>1</v>
      </c>
      <c r="O20" s="17">
        <f t="shared" ref="O20:O21" si="8">Y10</f>
        <v>6</v>
      </c>
      <c r="P20" s="23" t="str">
        <f>IF(M20&lt;O20,"○",IF(M20&gt;O20,"×"," "))</f>
        <v>○</v>
      </c>
      <c r="Q20" s="9" t="s">
        <v>12</v>
      </c>
      <c r="R20" s="37" t="str">
        <f>IF(S20&gt;U20,"○",IF(S20&lt;U20,"×"," "))</f>
        <v>○</v>
      </c>
      <c r="S20" s="6">
        <f t="shared" ref="S20:S21" si="9">AA15</f>
        <v>6</v>
      </c>
      <c r="T20" s="4" t="s">
        <v>1</v>
      </c>
      <c r="U20" s="17">
        <f t="shared" ref="U20:U21" si="10">Y15</f>
        <v>1</v>
      </c>
      <c r="V20" s="23" t="str">
        <f>IF(S20&lt;U20,"○",IF(S20&gt;U20,"×"," "))</f>
        <v>×</v>
      </c>
      <c r="W20" s="124"/>
      <c r="X20" s="125"/>
      <c r="Y20" s="125"/>
      <c r="Z20" s="125"/>
      <c r="AA20" s="125"/>
      <c r="AB20" s="126"/>
      <c r="AC20" s="9" t="s">
        <v>12</v>
      </c>
      <c r="AD20" s="37" t="str">
        <f>IF(AE20&gt;AG20,"○",IF(AE20&lt;AG20,"×"," "))</f>
        <v>○</v>
      </c>
      <c r="AE20" s="6">
        <v>6</v>
      </c>
      <c r="AF20" s="4" t="s">
        <v>1</v>
      </c>
      <c r="AG20" s="17">
        <v>0</v>
      </c>
      <c r="AH20" s="23" t="str">
        <f>IF(AE20&lt;AG20,"○",IF(AE20&gt;AG20,"×"," "))</f>
        <v>×</v>
      </c>
      <c r="AI20" s="35" t="s">
        <v>14</v>
      </c>
      <c r="AJ20" s="52" t="str">
        <f>SUM($G18,$M18,$S18,$Y18,$AE18)&amp;"試合"</f>
        <v>7試合</v>
      </c>
      <c r="AK20" s="131"/>
      <c r="AM20" s="5"/>
    </row>
    <row r="21" spans="3:39" ht="20.100000000000001" customHeight="1" x14ac:dyDescent="0.2">
      <c r="C21" s="116"/>
      <c r="D21" s="119"/>
      <c r="E21" s="13" t="s">
        <v>13</v>
      </c>
      <c r="F21" s="38" t="str">
        <f>IF(G21&gt;I21,"○",IF(G21&lt;I21,"×"," "))</f>
        <v>○</v>
      </c>
      <c r="G21" s="14">
        <f t="shared" si="5"/>
        <v>6</v>
      </c>
      <c r="H21" s="15" t="s">
        <v>1</v>
      </c>
      <c r="I21" s="18">
        <f t="shared" si="6"/>
        <v>2</v>
      </c>
      <c r="J21" s="24" t="str">
        <f>IF(G21&lt;I21,"○",IF(G21&gt;I21,"×"," "))</f>
        <v>×</v>
      </c>
      <c r="K21" s="13" t="s">
        <v>13</v>
      </c>
      <c r="L21" s="38" t="str">
        <f>IF(M21&gt;O21,"○",IF(M21&lt;O21,"×"," "))</f>
        <v>○</v>
      </c>
      <c r="M21" s="14">
        <f t="shared" si="7"/>
        <v>6</v>
      </c>
      <c r="N21" s="15" t="s">
        <v>1</v>
      </c>
      <c r="O21" s="18">
        <f t="shared" si="8"/>
        <v>2</v>
      </c>
      <c r="P21" s="24" t="str">
        <f>IF(M21&lt;O21,"○",IF(M21&gt;O21,"×"," "))</f>
        <v>×</v>
      </c>
      <c r="Q21" s="13" t="s">
        <v>13</v>
      </c>
      <c r="R21" s="38" t="str">
        <f>IF(S21&gt;U21,"○",IF(S21&lt;U21,"×"," "))</f>
        <v>○</v>
      </c>
      <c r="S21" s="14">
        <f t="shared" si="9"/>
        <v>6</v>
      </c>
      <c r="T21" s="15" t="s">
        <v>1</v>
      </c>
      <c r="U21" s="18">
        <f t="shared" si="10"/>
        <v>2</v>
      </c>
      <c r="V21" s="24" t="str">
        <f>IF(S21&lt;U21,"○",IF(S21&gt;U21,"×"," "))</f>
        <v>×</v>
      </c>
      <c r="W21" s="124"/>
      <c r="X21" s="125"/>
      <c r="Y21" s="125"/>
      <c r="Z21" s="125"/>
      <c r="AA21" s="125"/>
      <c r="AB21" s="126"/>
      <c r="AC21" s="13" t="s">
        <v>13</v>
      </c>
      <c r="AD21" s="38" t="str">
        <f>IF(AE21&gt;AG21,"○",IF(AE21&lt;AG21,"×"," "))</f>
        <v>×</v>
      </c>
      <c r="AE21" s="14">
        <v>2</v>
      </c>
      <c r="AF21" s="15" t="s">
        <v>1</v>
      </c>
      <c r="AG21" s="18">
        <v>6</v>
      </c>
      <c r="AH21" s="24" t="str">
        <f>IF(AE21&lt;AG21,"○",IF(AE21&gt;AG21,"×"," "))</f>
        <v>○</v>
      </c>
      <c r="AI21" s="111" t="s">
        <v>7</v>
      </c>
      <c r="AJ21" s="112">
        <f>AI22/AJ22*100</f>
        <v>60.204081632653065</v>
      </c>
      <c r="AK21" s="131"/>
      <c r="AM21" s="5"/>
    </row>
    <row r="22" spans="3:39" ht="20.100000000000001" customHeight="1" x14ac:dyDescent="0.2">
      <c r="C22" s="117"/>
      <c r="D22" s="120"/>
      <c r="E22" s="10" t="s">
        <v>4</v>
      </c>
      <c r="F22" s="12"/>
      <c r="G22" s="28">
        <f>SUM(G19:G21)</f>
        <v>16</v>
      </c>
      <c r="H22" s="29" t="s">
        <v>1</v>
      </c>
      <c r="I22" s="11">
        <f>SUM(I19:I21)</f>
        <v>10</v>
      </c>
      <c r="J22" s="30"/>
      <c r="K22" s="10" t="s">
        <v>4</v>
      </c>
      <c r="L22" s="12"/>
      <c r="M22" s="28">
        <f>SUM(M19:M21)</f>
        <v>15</v>
      </c>
      <c r="N22" s="29" t="s">
        <v>1</v>
      </c>
      <c r="O22" s="11">
        <f>SUM(O19:O21)</f>
        <v>8</v>
      </c>
      <c r="P22" s="30"/>
      <c r="Q22" s="10" t="s">
        <v>4</v>
      </c>
      <c r="R22" s="12"/>
      <c r="S22" s="28">
        <f>SUM(S19:S21)</f>
        <v>15</v>
      </c>
      <c r="T22" s="29" t="s">
        <v>1</v>
      </c>
      <c r="U22" s="11">
        <f>SUM(U19:U21)</f>
        <v>9</v>
      </c>
      <c r="V22" s="30"/>
      <c r="W22" s="127"/>
      <c r="X22" s="128"/>
      <c r="Y22" s="128"/>
      <c r="Z22" s="128"/>
      <c r="AA22" s="128"/>
      <c r="AB22" s="129"/>
      <c r="AC22" s="10" t="s">
        <v>4</v>
      </c>
      <c r="AD22" s="12"/>
      <c r="AE22" s="28">
        <f>SUM(AE19:AE21)</f>
        <v>13</v>
      </c>
      <c r="AF22" s="29" t="s">
        <v>1</v>
      </c>
      <c r="AG22" s="11">
        <f>SUM(AG19:AG21)</f>
        <v>12</v>
      </c>
      <c r="AH22" s="30"/>
      <c r="AI22" s="26">
        <f>SUM(G22,M22,S22,Y22,AE22)</f>
        <v>59</v>
      </c>
      <c r="AJ22" s="54">
        <f>SUM(G22,I22,M22,O22,S22,U22,Y22,AA22,AE22,AG22)</f>
        <v>98</v>
      </c>
      <c r="AK22" s="131"/>
    </row>
    <row r="23" spans="3:39" ht="20.100000000000001" customHeight="1" x14ac:dyDescent="0.2">
      <c r="C23" s="115">
        <f t="shared" ref="C23" si="11">C18+1</f>
        <v>22</v>
      </c>
      <c r="D23" s="118" t="str">
        <f>選手名簿!H17</f>
        <v>ネコメディカル</v>
      </c>
      <c r="E23" s="7" t="str">
        <f>IF(G23&gt;I23,"○",IF(G23&lt;I23,"×"," "))</f>
        <v>○</v>
      </c>
      <c r="F23" s="16"/>
      <c r="G23" s="31">
        <f>COUNTIF(F24:F26,"○")</f>
        <v>2</v>
      </c>
      <c r="H23" s="32" t="s">
        <v>1</v>
      </c>
      <c r="I23" s="31">
        <f>COUNTIF(J24:J26,"○")</f>
        <v>1</v>
      </c>
      <c r="J23" s="33"/>
      <c r="K23" s="7" t="str">
        <f>IF(M23&gt;O23,"○",IF(M23&lt;O23,"×"," "))</f>
        <v>○</v>
      </c>
      <c r="L23" s="16"/>
      <c r="M23" s="31">
        <f>COUNTIF(L24:L26,"○")</f>
        <v>3</v>
      </c>
      <c r="N23" s="32" t="s">
        <v>1</v>
      </c>
      <c r="O23" s="31">
        <f>COUNTIF(P24:P26,"○")</f>
        <v>0</v>
      </c>
      <c r="P23" s="33"/>
      <c r="Q23" s="7" t="str">
        <f>IF(S23&gt;U23,"○",IF(S23&lt;U23,"×"," "))</f>
        <v>○</v>
      </c>
      <c r="R23" s="16"/>
      <c r="S23" s="31">
        <f>COUNTIF(R24:R26,"○")</f>
        <v>2</v>
      </c>
      <c r="T23" s="32" t="s">
        <v>1</v>
      </c>
      <c r="U23" s="31">
        <f>COUNTIF(V24:V26,"○")</f>
        <v>1</v>
      </c>
      <c r="V23" s="33"/>
      <c r="W23" s="7" t="str">
        <f>IF(Y23&gt;AA23,"○",IF(Y23&lt;AA23,"×"," "))</f>
        <v>○</v>
      </c>
      <c r="X23" s="16"/>
      <c r="Y23" s="31">
        <f>COUNTIF(X24:X26,"○")</f>
        <v>2</v>
      </c>
      <c r="Z23" s="32" t="s">
        <v>1</v>
      </c>
      <c r="AA23" s="31">
        <f>COUNTIF(AB24:AB26,"○")</f>
        <v>1</v>
      </c>
      <c r="AB23" s="33"/>
      <c r="AC23" s="121"/>
      <c r="AD23" s="122"/>
      <c r="AE23" s="122"/>
      <c r="AF23" s="122"/>
      <c r="AG23" s="122"/>
      <c r="AH23" s="123"/>
      <c r="AI23" s="49"/>
      <c r="AJ23" s="57"/>
      <c r="AK23" s="130">
        <v>1</v>
      </c>
    </row>
    <row r="24" spans="3:39" ht="20.100000000000001" customHeight="1" x14ac:dyDescent="0.2">
      <c r="C24" s="116"/>
      <c r="D24" s="119"/>
      <c r="E24" s="8" t="s">
        <v>11</v>
      </c>
      <c r="F24" s="71" t="str">
        <f>IF(G24&gt;I24,"○",IF(G24&lt;I24,"×"," "))</f>
        <v>○</v>
      </c>
      <c r="G24" s="72">
        <f>AG4</f>
        <v>6</v>
      </c>
      <c r="H24" s="73" t="s">
        <v>1</v>
      </c>
      <c r="I24" s="74">
        <f>AE4</f>
        <v>0</v>
      </c>
      <c r="J24" s="22" t="str">
        <f>IF(G24&lt;I24,"○",IF(G24&gt;I24,"×"," "))</f>
        <v>×</v>
      </c>
      <c r="K24" s="8" t="s">
        <v>11</v>
      </c>
      <c r="L24" s="36" t="str">
        <f>IF(M24&gt;O24,"○",IF(M24&lt;O24,"×"," "))</f>
        <v>○</v>
      </c>
      <c r="M24" s="19">
        <f>AG9</f>
        <v>6</v>
      </c>
      <c r="N24" s="20" t="s">
        <v>1</v>
      </c>
      <c r="O24" s="21">
        <f>AE9</f>
        <v>2</v>
      </c>
      <c r="P24" s="22" t="str">
        <f>IF(M24&lt;O24,"○",IF(M24&gt;O24,"×"," "))</f>
        <v>×</v>
      </c>
      <c r="Q24" s="8" t="s">
        <v>11</v>
      </c>
      <c r="R24" s="36" t="str">
        <f>IF(S24&gt;U24,"○",IF(S24&lt;U24,"×"," "))</f>
        <v>○</v>
      </c>
      <c r="S24" s="19">
        <f>AG14</f>
        <v>6</v>
      </c>
      <c r="T24" s="20" t="s">
        <v>59</v>
      </c>
      <c r="U24" s="21">
        <f>AE14</f>
        <v>0</v>
      </c>
      <c r="V24" s="22" t="str">
        <f>IF(S24&lt;U24,"○",IF(S24&gt;U24,"×"," "))</f>
        <v>×</v>
      </c>
      <c r="W24" s="8" t="s">
        <v>11</v>
      </c>
      <c r="X24" s="36" t="str">
        <f>IF(Y24&gt;AA24,"○",IF(Y24&lt;AA24,"×"," "))</f>
        <v>○</v>
      </c>
      <c r="Y24" s="19">
        <f>AG19</f>
        <v>6</v>
      </c>
      <c r="Z24" s="20" t="s">
        <v>1</v>
      </c>
      <c r="AA24" s="21">
        <f>AE19</f>
        <v>5</v>
      </c>
      <c r="AB24" s="22" t="str">
        <f>IF(Y24&lt;AA24,"○",IF(Y24&gt;AA24,"×"," "))</f>
        <v>×</v>
      </c>
      <c r="AC24" s="124"/>
      <c r="AD24" s="125"/>
      <c r="AE24" s="125"/>
      <c r="AF24" s="125"/>
      <c r="AG24" s="125"/>
      <c r="AH24" s="126"/>
      <c r="AI24" s="34" t="s">
        <v>6</v>
      </c>
      <c r="AJ24" s="51" t="str">
        <f>COUNTIF($E23:$AH23,"○")&amp;"勝 "&amp;COUNTIF($E23:$AH23,"×")&amp;"敗"</f>
        <v>4勝 0敗</v>
      </c>
      <c r="AK24" s="131"/>
    </row>
    <row r="25" spans="3:39" ht="20.100000000000001" customHeight="1" x14ac:dyDescent="0.2">
      <c r="C25" s="116"/>
      <c r="D25" s="119"/>
      <c r="E25" s="9" t="s">
        <v>12</v>
      </c>
      <c r="F25" s="37" t="str">
        <f>IF(G25&gt;I25,"○",IF(G25&lt;I25,"×"," "))</f>
        <v>○</v>
      </c>
      <c r="G25" s="6">
        <f t="shared" ref="G25" si="12">AG5</f>
        <v>6</v>
      </c>
      <c r="H25" s="4" t="s">
        <v>1</v>
      </c>
      <c r="I25" s="17">
        <f t="shared" ref="I25:I26" si="13">AE5</f>
        <v>4</v>
      </c>
      <c r="J25" s="23" t="str">
        <f>IF(G25&lt;I25,"○",IF(G25&gt;I25,"×"," "))</f>
        <v>×</v>
      </c>
      <c r="K25" s="9" t="s">
        <v>12</v>
      </c>
      <c r="L25" s="37" t="str">
        <f>IF(M25&gt;O25,"○",IF(M25&lt;O25,"×"," "))</f>
        <v>○</v>
      </c>
      <c r="M25" s="6">
        <f t="shared" ref="M25:M26" si="14">AG10</f>
        <v>6</v>
      </c>
      <c r="N25" s="4" t="s">
        <v>1</v>
      </c>
      <c r="O25" s="17">
        <f t="shared" ref="O25:O26" si="15">AE10</f>
        <v>1</v>
      </c>
      <c r="P25" s="23" t="str">
        <f>IF(M25&lt;O25,"○",IF(M25&gt;O25,"×"," "))</f>
        <v>×</v>
      </c>
      <c r="Q25" s="9" t="s">
        <v>12</v>
      </c>
      <c r="R25" s="37" t="str">
        <f>IF(S25&gt;U25,"○",IF(S25&lt;U25,"×"," "))</f>
        <v>○</v>
      </c>
      <c r="S25" s="6">
        <f t="shared" ref="S25:S26" si="16">AG15</f>
        <v>6</v>
      </c>
      <c r="T25" s="4" t="s">
        <v>59</v>
      </c>
      <c r="U25" s="17">
        <f t="shared" ref="U25:U26" si="17">AE15</f>
        <v>5</v>
      </c>
      <c r="V25" s="23" t="str">
        <f>IF(S25&lt;U25,"○",IF(S25&gt;U25,"×"," "))</f>
        <v>×</v>
      </c>
      <c r="W25" s="9" t="s">
        <v>12</v>
      </c>
      <c r="X25" s="37" t="str">
        <f>IF(Y25&gt;AA25,"○",IF(Y25&lt;AA25,"×"," "))</f>
        <v>×</v>
      </c>
      <c r="Y25" s="6">
        <f t="shared" ref="Y25:Y26" si="18">AG20</f>
        <v>0</v>
      </c>
      <c r="Z25" s="4" t="s">
        <v>1</v>
      </c>
      <c r="AA25" s="17">
        <f t="shared" ref="AA25:AA26" si="19">AE20</f>
        <v>6</v>
      </c>
      <c r="AB25" s="23" t="str">
        <f>IF(Y25&lt;AA25,"○",IF(Y25&gt;AA25,"×"," "))</f>
        <v>○</v>
      </c>
      <c r="AC25" s="124"/>
      <c r="AD25" s="125"/>
      <c r="AE25" s="125"/>
      <c r="AF25" s="125"/>
      <c r="AG25" s="125"/>
      <c r="AH25" s="126"/>
      <c r="AI25" s="35" t="s">
        <v>14</v>
      </c>
      <c r="AJ25" s="52" t="str">
        <f>SUM($G23,$M23,$S23,$Y23,$AE23)&amp;"試合"</f>
        <v>9試合</v>
      </c>
      <c r="AK25" s="131"/>
      <c r="AM25" s="5"/>
    </row>
    <row r="26" spans="3:39" ht="20.100000000000001" customHeight="1" x14ac:dyDescent="0.2">
      <c r="C26" s="116"/>
      <c r="D26" s="119"/>
      <c r="E26" s="13" t="s">
        <v>13</v>
      </c>
      <c r="F26" s="38" t="str">
        <f>IF(G26&gt;I26,"○",IF(G26&lt;I26,"×"," "))</f>
        <v>×</v>
      </c>
      <c r="G26" s="14">
        <f>AG6</f>
        <v>4</v>
      </c>
      <c r="H26" s="15" t="s">
        <v>1</v>
      </c>
      <c r="I26" s="18">
        <f t="shared" si="13"/>
        <v>6</v>
      </c>
      <c r="J26" s="24" t="str">
        <f>IF(G26&lt;I26,"○",IF(G26&gt;I26,"×"," "))</f>
        <v>○</v>
      </c>
      <c r="K26" s="13" t="s">
        <v>13</v>
      </c>
      <c r="L26" s="38" t="str">
        <f>IF(M26&gt;O26,"○",IF(M26&lt;O26,"×"," "))</f>
        <v>○</v>
      </c>
      <c r="M26" s="14">
        <f t="shared" si="14"/>
        <v>6</v>
      </c>
      <c r="N26" s="15" t="s">
        <v>1</v>
      </c>
      <c r="O26" s="18">
        <f t="shared" si="15"/>
        <v>1</v>
      </c>
      <c r="P26" s="24" t="str">
        <f>IF(M26&lt;O26,"○",IF(M26&gt;O26,"×"," "))</f>
        <v>×</v>
      </c>
      <c r="Q26" s="13" t="s">
        <v>13</v>
      </c>
      <c r="R26" s="38" t="str">
        <f>IF(S26&gt;U26,"○",IF(S26&lt;U26,"×"," "))</f>
        <v>×</v>
      </c>
      <c r="S26" s="14">
        <f t="shared" si="16"/>
        <v>3</v>
      </c>
      <c r="T26" s="15" t="s">
        <v>59</v>
      </c>
      <c r="U26" s="18">
        <f t="shared" si="17"/>
        <v>6</v>
      </c>
      <c r="V26" s="24" t="str">
        <f>IF(S26&lt;U26,"○",IF(S26&gt;U26,"×"," "))</f>
        <v>○</v>
      </c>
      <c r="W26" s="13" t="s">
        <v>13</v>
      </c>
      <c r="X26" s="38" t="str">
        <f>IF(Y26&gt;AA26,"○",IF(Y26&lt;AA26,"×"," "))</f>
        <v>○</v>
      </c>
      <c r="Y26" s="14">
        <f t="shared" si="18"/>
        <v>6</v>
      </c>
      <c r="Z26" s="15" t="s">
        <v>1</v>
      </c>
      <c r="AA26" s="18">
        <f t="shared" si="19"/>
        <v>2</v>
      </c>
      <c r="AB26" s="24" t="str">
        <f>IF(Y26&lt;AA26,"○",IF(Y26&gt;AA26,"×"," "))</f>
        <v>×</v>
      </c>
      <c r="AC26" s="124"/>
      <c r="AD26" s="125"/>
      <c r="AE26" s="125"/>
      <c r="AF26" s="125"/>
      <c r="AG26" s="125"/>
      <c r="AH26" s="126"/>
      <c r="AI26" s="39" t="s">
        <v>7</v>
      </c>
      <c r="AJ26" s="53">
        <f>AI27/AJ27*100</f>
        <v>61.616161616161612</v>
      </c>
      <c r="AK26" s="131"/>
      <c r="AM26" s="5"/>
    </row>
    <row r="27" spans="3:39" ht="20.100000000000001" customHeight="1" x14ac:dyDescent="0.2">
      <c r="C27" s="117"/>
      <c r="D27" s="120"/>
      <c r="E27" s="10" t="s">
        <v>4</v>
      </c>
      <c r="F27" s="75"/>
      <c r="G27" s="28">
        <f>SUM(G24:G26)</f>
        <v>16</v>
      </c>
      <c r="H27" s="29" t="s">
        <v>1</v>
      </c>
      <c r="I27" s="11">
        <f>SUM(I24:I26)</f>
        <v>10</v>
      </c>
      <c r="J27" s="30"/>
      <c r="K27" s="10" t="s">
        <v>4</v>
      </c>
      <c r="L27" s="12"/>
      <c r="M27" s="28">
        <f>SUM(M24:M26)</f>
        <v>18</v>
      </c>
      <c r="N27" s="29" t="s">
        <v>1</v>
      </c>
      <c r="O27" s="11">
        <f>SUM(O24:O26)</f>
        <v>4</v>
      </c>
      <c r="P27" s="30"/>
      <c r="Q27" s="10" t="s">
        <v>4</v>
      </c>
      <c r="R27" s="12"/>
      <c r="S27" s="28">
        <f>SUM(S24:S26)</f>
        <v>15</v>
      </c>
      <c r="T27" s="29" t="s">
        <v>1</v>
      </c>
      <c r="U27" s="11">
        <f>SUM(U24:U26)</f>
        <v>11</v>
      </c>
      <c r="V27" s="30"/>
      <c r="W27" s="10" t="s">
        <v>4</v>
      </c>
      <c r="X27" s="12"/>
      <c r="Y27" s="28">
        <f>SUM(Y24:Y26)</f>
        <v>12</v>
      </c>
      <c r="Z27" s="29" t="s">
        <v>1</v>
      </c>
      <c r="AA27" s="11">
        <f>SUM(AA24:AA26)</f>
        <v>13</v>
      </c>
      <c r="AB27" s="30"/>
      <c r="AC27" s="127"/>
      <c r="AD27" s="128"/>
      <c r="AE27" s="128"/>
      <c r="AF27" s="128"/>
      <c r="AG27" s="128"/>
      <c r="AH27" s="129"/>
      <c r="AI27" s="107">
        <f>SUM(G27,M27,S27,Y27,AE27)</f>
        <v>61</v>
      </c>
      <c r="AJ27" s="108">
        <f>SUM(G27,I27,M27,O27,S27,U27,Y27,AA27,AE27,AG27)</f>
        <v>99</v>
      </c>
      <c r="AK27" s="135"/>
    </row>
    <row r="28" spans="3:39" ht="20.100000000000001" customHeight="1" x14ac:dyDescent="0.2">
      <c r="C28" s="2" t="s">
        <v>55</v>
      </c>
    </row>
    <row r="29" spans="3:39" ht="20.100000000000001" customHeight="1" x14ac:dyDescent="0.2">
      <c r="C29" s="2" t="s">
        <v>50</v>
      </c>
    </row>
    <row r="30" spans="3:39" ht="20.100000000000001" customHeight="1" x14ac:dyDescent="0.2">
      <c r="C30" s="2" t="s">
        <v>56</v>
      </c>
    </row>
    <row r="31" spans="3:39" ht="20.100000000000001" customHeight="1" x14ac:dyDescent="0.2">
      <c r="C31" s="2" t="s">
        <v>52</v>
      </c>
    </row>
    <row r="32" spans="3:39" ht="20.100000000000001" customHeight="1" x14ac:dyDescent="0.2">
      <c r="C32" s="2" t="s">
        <v>23</v>
      </c>
    </row>
    <row r="33" spans="3:3" ht="20.100000000000001" customHeight="1" x14ac:dyDescent="0.2">
      <c r="C33" s="2" t="s">
        <v>53</v>
      </c>
    </row>
    <row r="34" spans="3:3" ht="20.100000000000001" customHeight="1" x14ac:dyDescent="0.2">
      <c r="C34" s="2" t="s">
        <v>24</v>
      </c>
    </row>
    <row r="35" spans="3:3" ht="20.100000000000001" customHeight="1" x14ac:dyDescent="0.2">
      <c r="C35" s="2" t="s">
        <v>54</v>
      </c>
    </row>
  </sheetData>
  <mergeCells count="27">
    <mergeCell ref="AI2:AJ2"/>
    <mergeCell ref="C2:D2"/>
    <mergeCell ref="E2:J2"/>
    <mergeCell ref="K2:P2"/>
    <mergeCell ref="Q2:V2"/>
    <mergeCell ref="W2:AB2"/>
    <mergeCell ref="AK3:AK7"/>
    <mergeCell ref="C8:C12"/>
    <mergeCell ref="D8:D12"/>
    <mergeCell ref="K8:P12"/>
    <mergeCell ref="AK8:AK12"/>
    <mergeCell ref="C23:C27"/>
    <mergeCell ref="D23:D27"/>
    <mergeCell ref="AK23:AK27"/>
    <mergeCell ref="AC2:AH2"/>
    <mergeCell ref="AC23:AH27"/>
    <mergeCell ref="C13:C17"/>
    <mergeCell ref="D13:D17"/>
    <mergeCell ref="Q13:V17"/>
    <mergeCell ref="AK13:AK17"/>
    <mergeCell ref="C18:C22"/>
    <mergeCell ref="D18:D22"/>
    <mergeCell ref="W18:AB22"/>
    <mergeCell ref="AK18:AK22"/>
    <mergeCell ref="C3:C7"/>
    <mergeCell ref="D3:D7"/>
    <mergeCell ref="E3:J7"/>
  </mergeCells>
  <phoneticPr fontId="1"/>
  <printOptions horizontalCentered="1" verticalCentered="1"/>
  <pageMargins left="0.19685039370078741" right="0.19685039370078741" top="0.19685039370078741" bottom="0.19685039370078741" header="0.51181102362204722" footer="0.51181102362204722"/>
  <pageSetup paperSize="9" scale="8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AM35"/>
  <sheetViews>
    <sheetView topLeftCell="A13" zoomScale="65" zoomScaleNormal="65" workbookViewId="0">
      <selection sqref="A1:AK35"/>
    </sheetView>
  </sheetViews>
  <sheetFormatPr defaultRowHeight="20.100000000000001" customHeight="1" x14ac:dyDescent="0.2"/>
  <cols>
    <col min="1" max="2" width="1.6640625" style="2" customWidth="1"/>
    <col min="3" max="3" width="4.6640625" style="2" customWidth="1"/>
    <col min="4" max="4" width="12.6640625" style="2" customWidth="1"/>
    <col min="5" max="5" width="4.6640625" style="2" customWidth="1"/>
    <col min="6" max="6" width="2.6640625" style="2" customWidth="1"/>
    <col min="7" max="7" width="4.6640625" style="2" customWidth="1"/>
    <col min="8" max="8" width="2.6640625" style="2" customWidth="1"/>
    <col min="9" max="9" width="4.6640625" style="2" customWidth="1"/>
    <col min="10" max="10" width="2.6640625" style="2" customWidth="1"/>
    <col min="11" max="11" width="4.6640625" style="2" customWidth="1"/>
    <col min="12" max="12" width="2.6640625" style="2" customWidth="1"/>
    <col min="13" max="13" width="4.6640625" style="2" customWidth="1"/>
    <col min="14" max="14" width="2.6640625" style="2" customWidth="1"/>
    <col min="15" max="15" width="4.6640625" style="2" customWidth="1"/>
    <col min="16" max="16" width="2.6640625" style="2" customWidth="1"/>
    <col min="17" max="17" width="4.6640625" style="2" customWidth="1"/>
    <col min="18" max="18" width="2.6640625" style="2" customWidth="1"/>
    <col min="19" max="19" width="4.6640625" style="2" customWidth="1"/>
    <col min="20" max="20" width="2.6640625" style="2" customWidth="1"/>
    <col min="21" max="21" width="4.6640625" style="2" customWidth="1"/>
    <col min="22" max="22" width="2.6640625" style="2" customWidth="1"/>
    <col min="23" max="23" width="4.6640625" style="2" customWidth="1"/>
    <col min="24" max="24" width="2.6640625" style="2" customWidth="1"/>
    <col min="25" max="25" width="4.6640625" style="2" customWidth="1"/>
    <col min="26" max="26" width="2.6640625" style="2" customWidth="1"/>
    <col min="27" max="27" width="4.6640625" style="2" customWidth="1"/>
    <col min="28" max="28" width="2.6640625" style="2" customWidth="1"/>
    <col min="29" max="29" width="4.6640625" style="2" customWidth="1"/>
    <col min="30" max="30" width="2.6640625" style="2" customWidth="1"/>
    <col min="31" max="31" width="4.6640625" style="2" customWidth="1"/>
    <col min="32" max="32" width="2.6640625" style="2" customWidth="1"/>
    <col min="33" max="33" width="4.6640625" style="2" customWidth="1"/>
    <col min="34" max="34" width="2.6640625" style="2" customWidth="1"/>
    <col min="35" max="36" width="10.6640625" style="2" customWidth="1"/>
    <col min="37" max="37" width="20.6640625" style="2" customWidth="1"/>
    <col min="38" max="38" width="1.6640625" style="2" customWidth="1"/>
    <col min="39" max="279" width="9" style="2"/>
    <col min="280" max="281" width="1.6640625" style="2" customWidth="1"/>
    <col min="282" max="282" width="4.6640625" style="2" customWidth="1"/>
    <col min="283" max="283" width="24.6640625" style="2" customWidth="1"/>
    <col min="284" max="284" width="4.6640625" style="2" customWidth="1"/>
    <col min="285" max="285" width="14.6640625" style="2" customWidth="1"/>
    <col min="286" max="286" width="4.6640625" style="2" customWidth="1"/>
    <col min="287" max="287" width="14.6640625" style="2" customWidth="1"/>
    <col min="288" max="288" width="4.6640625" style="2" customWidth="1"/>
    <col min="289" max="289" width="14.6640625" style="2" customWidth="1"/>
    <col min="290" max="290" width="4.6640625" style="2" customWidth="1"/>
    <col min="291" max="291" width="14.6640625" style="2" customWidth="1"/>
    <col min="292" max="292" width="20.6640625" style="2" customWidth="1"/>
    <col min="293" max="293" width="16.6640625" style="2" customWidth="1"/>
    <col min="294" max="294" width="1.6640625" style="2" customWidth="1"/>
    <col min="295" max="535" width="9" style="2"/>
    <col min="536" max="537" width="1.6640625" style="2" customWidth="1"/>
    <col min="538" max="538" width="4.6640625" style="2" customWidth="1"/>
    <col min="539" max="539" width="24.6640625" style="2" customWidth="1"/>
    <col min="540" max="540" width="4.6640625" style="2" customWidth="1"/>
    <col min="541" max="541" width="14.6640625" style="2" customWidth="1"/>
    <col min="542" max="542" width="4.6640625" style="2" customWidth="1"/>
    <col min="543" max="543" width="14.6640625" style="2" customWidth="1"/>
    <col min="544" max="544" width="4.6640625" style="2" customWidth="1"/>
    <col min="545" max="545" width="14.6640625" style="2" customWidth="1"/>
    <col min="546" max="546" width="4.6640625" style="2" customWidth="1"/>
    <col min="547" max="547" width="14.6640625" style="2" customWidth="1"/>
    <col min="548" max="548" width="20.6640625" style="2" customWidth="1"/>
    <col min="549" max="549" width="16.6640625" style="2" customWidth="1"/>
    <col min="550" max="550" width="1.6640625" style="2" customWidth="1"/>
    <col min="551" max="791" width="9" style="2"/>
    <col min="792" max="793" width="1.6640625" style="2" customWidth="1"/>
    <col min="794" max="794" width="4.6640625" style="2" customWidth="1"/>
    <col min="795" max="795" width="24.6640625" style="2" customWidth="1"/>
    <col min="796" max="796" width="4.6640625" style="2" customWidth="1"/>
    <col min="797" max="797" width="14.6640625" style="2" customWidth="1"/>
    <col min="798" max="798" width="4.6640625" style="2" customWidth="1"/>
    <col min="799" max="799" width="14.6640625" style="2" customWidth="1"/>
    <col min="800" max="800" width="4.6640625" style="2" customWidth="1"/>
    <col min="801" max="801" width="14.6640625" style="2" customWidth="1"/>
    <col min="802" max="802" width="4.6640625" style="2" customWidth="1"/>
    <col min="803" max="803" width="14.6640625" style="2" customWidth="1"/>
    <col min="804" max="804" width="20.6640625" style="2" customWidth="1"/>
    <col min="805" max="805" width="16.6640625" style="2" customWidth="1"/>
    <col min="806" max="806" width="1.6640625" style="2" customWidth="1"/>
    <col min="807" max="1047" width="9" style="2"/>
    <col min="1048" max="1049" width="1.6640625" style="2" customWidth="1"/>
    <col min="1050" max="1050" width="4.6640625" style="2" customWidth="1"/>
    <col min="1051" max="1051" width="24.6640625" style="2" customWidth="1"/>
    <col min="1052" max="1052" width="4.6640625" style="2" customWidth="1"/>
    <col min="1053" max="1053" width="14.6640625" style="2" customWidth="1"/>
    <col min="1054" max="1054" width="4.6640625" style="2" customWidth="1"/>
    <col min="1055" max="1055" width="14.6640625" style="2" customWidth="1"/>
    <col min="1056" max="1056" width="4.6640625" style="2" customWidth="1"/>
    <col min="1057" max="1057" width="14.6640625" style="2" customWidth="1"/>
    <col min="1058" max="1058" width="4.6640625" style="2" customWidth="1"/>
    <col min="1059" max="1059" width="14.6640625" style="2" customWidth="1"/>
    <col min="1060" max="1060" width="20.6640625" style="2" customWidth="1"/>
    <col min="1061" max="1061" width="16.6640625" style="2" customWidth="1"/>
    <col min="1062" max="1062" width="1.6640625" style="2" customWidth="1"/>
    <col min="1063" max="1303" width="9" style="2"/>
    <col min="1304" max="1305" width="1.6640625" style="2" customWidth="1"/>
    <col min="1306" max="1306" width="4.6640625" style="2" customWidth="1"/>
    <col min="1307" max="1307" width="24.6640625" style="2" customWidth="1"/>
    <col min="1308" max="1308" width="4.6640625" style="2" customWidth="1"/>
    <col min="1309" max="1309" width="14.6640625" style="2" customWidth="1"/>
    <col min="1310" max="1310" width="4.6640625" style="2" customWidth="1"/>
    <col min="1311" max="1311" width="14.6640625" style="2" customWidth="1"/>
    <col min="1312" max="1312" width="4.6640625" style="2" customWidth="1"/>
    <col min="1313" max="1313" width="14.6640625" style="2" customWidth="1"/>
    <col min="1314" max="1314" width="4.6640625" style="2" customWidth="1"/>
    <col min="1315" max="1315" width="14.6640625" style="2" customWidth="1"/>
    <col min="1316" max="1316" width="20.6640625" style="2" customWidth="1"/>
    <col min="1317" max="1317" width="16.6640625" style="2" customWidth="1"/>
    <col min="1318" max="1318" width="1.6640625" style="2" customWidth="1"/>
    <col min="1319" max="1559" width="9" style="2"/>
    <col min="1560" max="1561" width="1.6640625" style="2" customWidth="1"/>
    <col min="1562" max="1562" width="4.6640625" style="2" customWidth="1"/>
    <col min="1563" max="1563" width="24.6640625" style="2" customWidth="1"/>
    <col min="1564" max="1564" width="4.6640625" style="2" customWidth="1"/>
    <col min="1565" max="1565" width="14.6640625" style="2" customWidth="1"/>
    <col min="1566" max="1566" width="4.6640625" style="2" customWidth="1"/>
    <col min="1567" max="1567" width="14.6640625" style="2" customWidth="1"/>
    <col min="1568" max="1568" width="4.6640625" style="2" customWidth="1"/>
    <col min="1569" max="1569" width="14.6640625" style="2" customWidth="1"/>
    <col min="1570" max="1570" width="4.6640625" style="2" customWidth="1"/>
    <col min="1571" max="1571" width="14.6640625" style="2" customWidth="1"/>
    <col min="1572" max="1572" width="20.6640625" style="2" customWidth="1"/>
    <col min="1573" max="1573" width="16.6640625" style="2" customWidth="1"/>
    <col min="1574" max="1574" width="1.6640625" style="2" customWidth="1"/>
    <col min="1575" max="1815" width="9" style="2"/>
    <col min="1816" max="1817" width="1.6640625" style="2" customWidth="1"/>
    <col min="1818" max="1818" width="4.6640625" style="2" customWidth="1"/>
    <col min="1819" max="1819" width="24.6640625" style="2" customWidth="1"/>
    <col min="1820" max="1820" width="4.6640625" style="2" customWidth="1"/>
    <col min="1821" max="1821" width="14.6640625" style="2" customWidth="1"/>
    <col min="1822" max="1822" width="4.6640625" style="2" customWidth="1"/>
    <col min="1823" max="1823" width="14.6640625" style="2" customWidth="1"/>
    <col min="1824" max="1824" width="4.6640625" style="2" customWidth="1"/>
    <col min="1825" max="1825" width="14.6640625" style="2" customWidth="1"/>
    <col min="1826" max="1826" width="4.6640625" style="2" customWidth="1"/>
    <col min="1827" max="1827" width="14.6640625" style="2" customWidth="1"/>
    <col min="1828" max="1828" width="20.6640625" style="2" customWidth="1"/>
    <col min="1829" max="1829" width="16.6640625" style="2" customWidth="1"/>
    <col min="1830" max="1830" width="1.6640625" style="2" customWidth="1"/>
    <col min="1831" max="2071" width="9" style="2"/>
    <col min="2072" max="2073" width="1.6640625" style="2" customWidth="1"/>
    <col min="2074" max="2074" width="4.6640625" style="2" customWidth="1"/>
    <col min="2075" max="2075" width="24.6640625" style="2" customWidth="1"/>
    <col min="2076" max="2076" width="4.6640625" style="2" customWidth="1"/>
    <col min="2077" max="2077" width="14.6640625" style="2" customWidth="1"/>
    <col min="2078" max="2078" width="4.6640625" style="2" customWidth="1"/>
    <col min="2079" max="2079" width="14.6640625" style="2" customWidth="1"/>
    <col min="2080" max="2080" width="4.6640625" style="2" customWidth="1"/>
    <col min="2081" max="2081" width="14.6640625" style="2" customWidth="1"/>
    <col min="2082" max="2082" width="4.6640625" style="2" customWidth="1"/>
    <col min="2083" max="2083" width="14.6640625" style="2" customWidth="1"/>
    <col min="2084" max="2084" width="20.6640625" style="2" customWidth="1"/>
    <col min="2085" max="2085" width="16.6640625" style="2" customWidth="1"/>
    <col min="2086" max="2086" width="1.6640625" style="2" customWidth="1"/>
    <col min="2087" max="2327" width="9" style="2"/>
    <col min="2328" max="2329" width="1.6640625" style="2" customWidth="1"/>
    <col min="2330" max="2330" width="4.6640625" style="2" customWidth="1"/>
    <col min="2331" max="2331" width="24.6640625" style="2" customWidth="1"/>
    <col min="2332" max="2332" width="4.6640625" style="2" customWidth="1"/>
    <col min="2333" max="2333" width="14.6640625" style="2" customWidth="1"/>
    <col min="2334" max="2334" width="4.6640625" style="2" customWidth="1"/>
    <col min="2335" max="2335" width="14.6640625" style="2" customWidth="1"/>
    <col min="2336" max="2336" width="4.6640625" style="2" customWidth="1"/>
    <col min="2337" max="2337" width="14.6640625" style="2" customWidth="1"/>
    <col min="2338" max="2338" width="4.6640625" style="2" customWidth="1"/>
    <col min="2339" max="2339" width="14.6640625" style="2" customWidth="1"/>
    <col min="2340" max="2340" width="20.6640625" style="2" customWidth="1"/>
    <col min="2341" max="2341" width="16.6640625" style="2" customWidth="1"/>
    <col min="2342" max="2342" width="1.6640625" style="2" customWidth="1"/>
    <col min="2343" max="2583" width="9" style="2"/>
    <col min="2584" max="2585" width="1.6640625" style="2" customWidth="1"/>
    <col min="2586" max="2586" width="4.6640625" style="2" customWidth="1"/>
    <col min="2587" max="2587" width="24.6640625" style="2" customWidth="1"/>
    <col min="2588" max="2588" width="4.6640625" style="2" customWidth="1"/>
    <col min="2589" max="2589" width="14.6640625" style="2" customWidth="1"/>
    <col min="2590" max="2590" width="4.6640625" style="2" customWidth="1"/>
    <col min="2591" max="2591" width="14.6640625" style="2" customWidth="1"/>
    <col min="2592" max="2592" width="4.6640625" style="2" customWidth="1"/>
    <col min="2593" max="2593" width="14.6640625" style="2" customWidth="1"/>
    <col min="2594" max="2594" width="4.6640625" style="2" customWidth="1"/>
    <col min="2595" max="2595" width="14.6640625" style="2" customWidth="1"/>
    <col min="2596" max="2596" width="20.6640625" style="2" customWidth="1"/>
    <col min="2597" max="2597" width="16.6640625" style="2" customWidth="1"/>
    <col min="2598" max="2598" width="1.6640625" style="2" customWidth="1"/>
    <col min="2599" max="2839" width="9" style="2"/>
    <col min="2840" max="2841" width="1.6640625" style="2" customWidth="1"/>
    <col min="2842" max="2842" width="4.6640625" style="2" customWidth="1"/>
    <col min="2843" max="2843" width="24.6640625" style="2" customWidth="1"/>
    <col min="2844" max="2844" width="4.6640625" style="2" customWidth="1"/>
    <col min="2845" max="2845" width="14.6640625" style="2" customWidth="1"/>
    <col min="2846" max="2846" width="4.6640625" style="2" customWidth="1"/>
    <col min="2847" max="2847" width="14.6640625" style="2" customWidth="1"/>
    <col min="2848" max="2848" width="4.6640625" style="2" customWidth="1"/>
    <col min="2849" max="2849" width="14.6640625" style="2" customWidth="1"/>
    <col min="2850" max="2850" width="4.6640625" style="2" customWidth="1"/>
    <col min="2851" max="2851" width="14.6640625" style="2" customWidth="1"/>
    <col min="2852" max="2852" width="20.6640625" style="2" customWidth="1"/>
    <col min="2853" max="2853" width="16.6640625" style="2" customWidth="1"/>
    <col min="2854" max="2854" width="1.6640625" style="2" customWidth="1"/>
    <col min="2855" max="3095" width="9" style="2"/>
    <col min="3096" max="3097" width="1.6640625" style="2" customWidth="1"/>
    <col min="3098" max="3098" width="4.6640625" style="2" customWidth="1"/>
    <col min="3099" max="3099" width="24.6640625" style="2" customWidth="1"/>
    <col min="3100" max="3100" width="4.6640625" style="2" customWidth="1"/>
    <col min="3101" max="3101" width="14.6640625" style="2" customWidth="1"/>
    <col min="3102" max="3102" width="4.6640625" style="2" customWidth="1"/>
    <col min="3103" max="3103" width="14.6640625" style="2" customWidth="1"/>
    <col min="3104" max="3104" width="4.6640625" style="2" customWidth="1"/>
    <col min="3105" max="3105" width="14.6640625" style="2" customWidth="1"/>
    <col min="3106" max="3106" width="4.6640625" style="2" customWidth="1"/>
    <col min="3107" max="3107" width="14.6640625" style="2" customWidth="1"/>
    <col min="3108" max="3108" width="20.6640625" style="2" customWidth="1"/>
    <col min="3109" max="3109" width="16.6640625" style="2" customWidth="1"/>
    <col min="3110" max="3110" width="1.6640625" style="2" customWidth="1"/>
    <col min="3111" max="3351" width="9" style="2"/>
    <col min="3352" max="3353" width="1.6640625" style="2" customWidth="1"/>
    <col min="3354" max="3354" width="4.6640625" style="2" customWidth="1"/>
    <col min="3355" max="3355" width="24.6640625" style="2" customWidth="1"/>
    <col min="3356" max="3356" width="4.6640625" style="2" customWidth="1"/>
    <col min="3357" max="3357" width="14.6640625" style="2" customWidth="1"/>
    <col min="3358" max="3358" width="4.6640625" style="2" customWidth="1"/>
    <col min="3359" max="3359" width="14.6640625" style="2" customWidth="1"/>
    <col min="3360" max="3360" width="4.6640625" style="2" customWidth="1"/>
    <col min="3361" max="3361" width="14.6640625" style="2" customWidth="1"/>
    <col min="3362" max="3362" width="4.6640625" style="2" customWidth="1"/>
    <col min="3363" max="3363" width="14.6640625" style="2" customWidth="1"/>
    <col min="3364" max="3364" width="20.6640625" style="2" customWidth="1"/>
    <col min="3365" max="3365" width="16.6640625" style="2" customWidth="1"/>
    <col min="3366" max="3366" width="1.6640625" style="2" customWidth="1"/>
    <col min="3367" max="3607" width="9" style="2"/>
    <col min="3608" max="3609" width="1.6640625" style="2" customWidth="1"/>
    <col min="3610" max="3610" width="4.6640625" style="2" customWidth="1"/>
    <col min="3611" max="3611" width="24.6640625" style="2" customWidth="1"/>
    <col min="3612" max="3612" width="4.6640625" style="2" customWidth="1"/>
    <col min="3613" max="3613" width="14.6640625" style="2" customWidth="1"/>
    <col min="3614" max="3614" width="4.6640625" style="2" customWidth="1"/>
    <col min="3615" max="3615" width="14.6640625" style="2" customWidth="1"/>
    <col min="3616" max="3616" width="4.6640625" style="2" customWidth="1"/>
    <col min="3617" max="3617" width="14.6640625" style="2" customWidth="1"/>
    <col min="3618" max="3618" width="4.6640625" style="2" customWidth="1"/>
    <col min="3619" max="3619" width="14.6640625" style="2" customWidth="1"/>
    <col min="3620" max="3620" width="20.6640625" style="2" customWidth="1"/>
    <col min="3621" max="3621" width="16.6640625" style="2" customWidth="1"/>
    <col min="3622" max="3622" width="1.6640625" style="2" customWidth="1"/>
    <col min="3623" max="3863" width="9" style="2"/>
    <col min="3864" max="3865" width="1.6640625" style="2" customWidth="1"/>
    <col min="3866" max="3866" width="4.6640625" style="2" customWidth="1"/>
    <col min="3867" max="3867" width="24.6640625" style="2" customWidth="1"/>
    <col min="3868" max="3868" width="4.6640625" style="2" customWidth="1"/>
    <col min="3869" max="3869" width="14.6640625" style="2" customWidth="1"/>
    <col min="3870" max="3870" width="4.6640625" style="2" customWidth="1"/>
    <col min="3871" max="3871" width="14.6640625" style="2" customWidth="1"/>
    <col min="3872" max="3872" width="4.6640625" style="2" customWidth="1"/>
    <col min="3873" max="3873" width="14.6640625" style="2" customWidth="1"/>
    <col min="3874" max="3874" width="4.6640625" style="2" customWidth="1"/>
    <col min="3875" max="3875" width="14.6640625" style="2" customWidth="1"/>
    <col min="3876" max="3876" width="20.6640625" style="2" customWidth="1"/>
    <col min="3877" max="3877" width="16.6640625" style="2" customWidth="1"/>
    <col min="3878" max="3878" width="1.6640625" style="2" customWidth="1"/>
    <col min="3879" max="4119" width="9" style="2"/>
    <col min="4120" max="4121" width="1.6640625" style="2" customWidth="1"/>
    <col min="4122" max="4122" width="4.6640625" style="2" customWidth="1"/>
    <col min="4123" max="4123" width="24.6640625" style="2" customWidth="1"/>
    <col min="4124" max="4124" width="4.6640625" style="2" customWidth="1"/>
    <col min="4125" max="4125" width="14.6640625" style="2" customWidth="1"/>
    <col min="4126" max="4126" width="4.6640625" style="2" customWidth="1"/>
    <col min="4127" max="4127" width="14.6640625" style="2" customWidth="1"/>
    <col min="4128" max="4128" width="4.6640625" style="2" customWidth="1"/>
    <col min="4129" max="4129" width="14.6640625" style="2" customWidth="1"/>
    <col min="4130" max="4130" width="4.6640625" style="2" customWidth="1"/>
    <col min="4131" max="4131" width="14.6640625" style="2" customWidth="1"/>
    <col min="4132" max="4132" width="20.6640625" style="2" customWidth="1"/>
    <col min="4133" max="4133" width="16.6640625" style="2" customWidth="1"/>
    <col min="4134" max="4134" width="1.6640625" style="2" customWidth="1"/>
    <col min="4135" max="4375" width="9" style="2"/>
    <col min="4376" max="4377" width="1.6640625" style="2" customWidth="1"/>
    <col min="4378" max="4378" width="4.6640625" style="2" customWidth="1"/>
    <col min="4379" max="4379" width="24.6640625" style="2" customWidth="1"/>
    <col min="4380" max="4380" width="4.6640625" style="2" customWidth="1"/>
    <col min="4381" max="4381" width="14.6640625" style="2" customWidth="1"/>
    <col min="4382" max="4382" width="4.6640625" style="2" customWidth="1"/>
    <col min="4383" max="4383" width="14.6640625" style="2" customWidth="1"/>
    <col min="4384" max="4384" width="4.6640625" style="2" customWidth="1"/>
    <col min="4385" max="4385" width="14.6640625" style="2" customWidth="1"/>
    <col min="4386" max="4386" width="4.6640625" style="2" customWidth="1"/>
    <col min="4387" max="4387" width="14.6640625" style="2" customWidth="1"/>
    <col min="4388" max="4388" width="20.6640625" style="2" customWidth="1"/>
    <col min="4389" max="4389" width="16.6640625" style="2" customWidth="1"/>
    <col min="4390" max="4390" width="1.6640625" style="2" customWidth="1"/>
    <col min="4391" max="4631" width="9" style="2"/>
    <col min="4632" max="4633" width="1.6640625" style="2" customWidth="1"/>
    <col min="4634" max="4634" width="4.6640625" style="2" customWidth="1"/>
    <col min="4635" max="4635" width="24.6640625" style="2" customWidth="1"/>
    <col min="4636" max="4636" width="4.6640625" style="2" customWidth="1"/>
    <col min="4637" max="4637" width="14.6640625" style="2" customWidth="1"/>
    <col min="4638" max="4638" width="4.6640625" style="2" customWidth="1"/>
    <col min="4639" max="4639" width="14.6640625" style="2" customWidth="1"/>
    <col min="4640" max="4640" width="4.6640625" style="2" customWidth="1"/>
    <col min="4641" max="4641" width="14.6640625" style="2" customWidth="1"/>
    <col min="4642" max="4642" width="4.6640625" style="2" customWidth="1"/>
    <col min="4643" max="4643" width="14.6640625" style="2" customWidth="1"/>
    <col min="4644" max="4644" width="20.6640625" style="2" customWidth="1"/>
    <col min="4645" max="4645" width="16.6640625" style="2" customWidth="1"/>
    <col min="4646" max="4646" width="1.6640625" style="2" customWidth="1"/>
    <col min="4647" max="4887" width="9" style="2"/>
    <col min="4888" max="4889" width="1.6640625" style="2" customWidth="1"/>
    <col min="4890" max="4890" width="4.6640625" style="2" customWidth="1"/>
    <col min="4891" max="4891" width="24.6640625" style="2" customWidth="1"/>
    <col min="4892" max="4892" width="4.6640625" style="2" customWidth="1"/>
    <col min="4893" max="4893" width="14.6640625" style="2" customWidth="1"/>
    <col min="4894" max="4894" width="4.6640625" style="2" customWidth="1"/>
    <col min="4895" max="4895" width="14.6640625" style="2" customWidth="1"/>
    <col min="4896" max="4896" width="4.6640625" style="2" customWidth="1"/>
    <col min="4897" max="4897" width="14.6640625" style="2" customWidth="1"/>
    <col min="4898" max="4898" width="4.6640625" style="2" customWidth="1"/>
    <col min="4899" max="4899" width="14.6640625" style="2" customWidth="1"/>
    <col min="4900" max="4900" width="20.6640625" style="2" customWidth="1"/>
    <col min="4901" max="4901" width="16.6640625" style="2" customWidth="1"/>
    <col min="4902" max="4902" width="1.6640625" style="2" customWidth="1"/>
    <col min="4903" max="5143" width="9" style="2"/>
    <col min="5144" max="5145" width="1.6640625" style="2" customWidth="1"/>
    <col min="5146" max="5146" width="4.6640625" style="2" customWidth="1"/>
    <col min="5147" max="5147" width="24.6640625" style="2" customWidth="1"/>
    <col min="5148" max="5148" width="4.6640625" style="2" customWidth="1"/>
    <col min="5149" max="5149" width="14.6640625" style="2" customWidth="1"/>
    <col min="5150" max="5150" width="4.6640625" style="2" customWidth="1"/>
    <col min="5151" max="5151" width="14.6640625" style="2" customWidth="1"/>
    <col min="5152" max="5152" width="4.6640625" style="2" customWidth="1"/>
    <col min="5153" max="5153" width="14.6640625" style="2" customWidth="1"/>
    <col min="5154" max="5154" width="4.6640625" style="2" customWidth="1"/>
    <col min="5155" max="5155" width="14.6640625" style="2" customWidth="1"/>
    <col min="5156" max="5156" width="20.6640625" style="2" customWidth="1"/>
    <col min="5157" max="5157" width="16.6640625" style="2" customWidth="1"/>
    <col min="5158" max="5158" width="1.6640625" style="2" customWidth="1"/>
    <col min="5159" max="5399" width="9" style="2"/>
    <col min="5400" max="5401" width="1.6640625" style="2" customWidth="1"/>
    <col min="5402" max="5402" width="4.6640625" style="2" customWidth="1"/>
    <col min="5403" max="5403" width="24.6640625" style="2" customWidth="1"/>
    <col min="5404" max="5404" width="4.6640625" style="2" customWidth="1"/>
    <col min="5405" max="5405" width="14.6640625" style="2" customWidth="1"/>
    <col min="5406" max="5406" width="4.6640625" style="2" customWidth="1"/>
    <col min="5407" max="5407" width="14.6640625" style="2" customWidth="1"/>
    <col min="5408" max="5408" width="4.6640625" style="2" customWidth="1"/>
    <col min="5409" max="5409" width="14.6640625" style="2" customWidth="1"/>
    <col min="5410" max="5410" width="4.6640625" style="2" customWidth="1"/>
    <col min="5411" max="5411" width="14.6640625" style="2" customWidth="1"/>
    <col min="5412" max="5412" width="20.6640625" style="2" customWidth="1"/>
    <col min="5413" max="5413" width="16.6640625" style="2" customWidth="1"/>
    <col min="5414" max="5414" width="1.6640625" style="2" customWidth="1"/>
    <col min="5415" max="5655" width="9" style="2"/>
    <col min="5656" max="5657" width="1.6640625" style="2" customWidth="1"/>
    <col min="5658" max="5658" width="4.6640625" style="2" customWidth="1"/>
    <col min="5659" max="5659" width="24.6640625" style="2" customWidth="1"/>
    <col min="5660" max="5660" width="4.6640625" style="2" customWidth="1"/>
    <col min="5661" max="5661" width="14.6640625" style="2" customWidth="1"/>
    <col min="5662" max="5662" width="4.6640625" style="2" customWidth="1"/>
    <col min="5663" max="5663" width="14.6640625" style="2" customWidth="1"/>
    <col min="5664" max="5664" width="4.6640625" style="2" customWidth="1"/>
    <col min="5665" max="5665" width="14.6640625" style="2" customWidth="1"/>
    <col min="5666" max="5666" width="4.6640625" style="2" customWidth="1"/>
    <col min="5667" max="5667" width="14.6640625" style="2" customWidth="1"/>
    <col min="5668" max="5668" width="20.6640625" style="2" customWidth="1"/>
    <col min="5669" max="5669" width="16.6640625" style="2" customWidth="1"/>
    <col min="5670" max="5670" width="1.6640625" style="2" customWidth="1"/>
    <col min="5671" max="5911" width="9" style="2"/>
    <col min="5912" max="5913" width="1.6640625" style="2" customWidth="1"/>
    <col min="5914" max="5914" width="4.6640625" style="2" customWidth="1"/>
    <col min="5915" max="5915" width="24.6640625" style="2" customWidth="1"/>
    <col min="5916" max="5916" width="4.6640625" style="2" customWidth="1"/>
    <col min="5917" max="5917" width="14.6640625" style="2" customWidth="1"/>
    <col min="5918" max="5918" width="4.6640625" style="2" customWidth="1"/>
    <col min="5919" max="5919" width="14.6640625" style="2" customWidth="1"/>
    <col min="5920" max="5920" width="4.6640625" style="2" customWidth="1"/>
    <col min="5921" max="5921" width="14.6640625" style="2" customWidth="1"/>
    <col min="5922" max="5922" width="4.6640625" style="2" customWidth="1"/>
    <col min="5923" max="5923" width="14.6640625" style="2" customWidth="1"/>
    <col min="5924" max="5924" width="20.6640625" style="2" customWidth="1"/>
    <col min="5925" max="5925" width="16.6640625" style="2" customWidth="1"/>
    <col min="5926" max="5926" width="1.6640625" style="2" customWidth="1"/>
    <col min="5927" max="6167" width="9" style="2"/>
    <col min="6168" max="6169" width="1.6640625" style="2" customWidth="1"/>
    <col min="6170" max="6170" width="4.6640625" style="2" customWidth="1"/>
    <col min="6171" max="6171" width="24.6640625" style="2" customWidth="1"/>
    <col min="6172" max="6172" width="4.6640625" style="2" customWidth="1"/>
    <col min="6173" max="6173" width="14.6640625" style="2" customWidth="1"/>
    <col min="6174" max="6174" width="4.6640625" style="2" customWidth="1"/>
    <col min="6175" max="6175" width="14.6640625" style="2" customWidth="1"/>
    <col min="6176" max="6176" width="4.6640625" style="2" customWidth="1"/>
    <col min="6177" max="6177" width="14.6640625" style="2" customWidth="1"/>
    <col min="6178" max="6178" width="4.6640625" style="2" customWidth="1"/>
    <col min="6179" max="6179" width="14.6640625" style="2" customWidth="1"/>
    <col min="6180" max="6180" width="20.6640625" style="2" customWidth="1"/>
    <col min="6181" max="6181" width="16.6640625" style="2" customWidth="1"/>
    <col min="6182" max="6182" width="1.6640625" style="2" customWidth="1"/>
    <col min="6183" max="6423" width="9" style="2"/>
    <col min="6424" max="6425" width="1.6640625" style="2" customWidth="1"/>
    <col min="6426" max="6426" width="4.6640625" style="2" customWidth="1"/>
    <col min="6427" max="6427" width="24.6640625" style="2" customWidth="1"/>
    <col min="6428" max="6428" width="4.6640625" style="2" customWidth="1"/>
    <col min="6429" max="6429" width="14.6640625" style="2" customWidth="1"/>
    <col min="6430" max="6430" width="4.6640625" style="2" customWidth="1"/>
    <col min="6431" max="6431" width="14.6640625" style="2" customWidth="1"/>
    <col min="6432" max="6432" width="4.6640625" style="2" customWidth="1"/>
    <col min="6433" max="6433" width="14.6640625" style="2" customWidth="1"/>
    <col min="6434" max="6434" width="4.6640625" style="2" customWidth="1"/>
    <col min="6435" max="6435" width="14.6640625" style="2" customWidth="1"/>
    <col min="6436" max="6436" width="20.6640625" style="2" customWidth="1"/>
    <col min="6437" max="6437" width="16.6640625" style="2" customWidth="1"/>
    <col min="6438" max="6438" width="1.6640625" style="2" customWidth="1"/>
    <col min="6439" max="6679" width="9" style="2"/>
    <col min="6680" max="6681" width="1.6640625" style="2" customWidth="1"/>
    <col min="6682" max="6682" width="4.6640625" style="2" customWidth="1"/>
    <col min="6683" max="6683" width="24.6640625" style="2" customWidth="1"/>
    <col min="6684" max="6684" width="4.6640625" style="2" customWidth="1"/>
    <col min="6685" max="6685" width="14.6640625" style="2" customWidth="1"/>
    <col min="6686" max="6686" width="4.6640625" style="2" customWidth="1"/>
    <col min="6687" max="6687" width="14.6640625" style="2" customWidth="1"/>
    <col min="6688" max="6688" width="4.6640625" style="2" customWidth="1"/>
    <col min="6689" max="6689" width="14.6640625" style="2" customWidth="1"/>
    <col min="6690" max="6690" width="4.6640625" style="2" customWidth="1"/>
    <col min="6691" max="6691" width="14.6640625" style="2" customWidth="1"/>
    <col min="6692" max="6692" width="20.6640625" style="2" customWidth="1"/>
    <col min="6693" max="6693" width="16.6640625" style="2" customWidth="1"/>
    <col min="6694" max="6694" width="1.6640625" style="2" customWidth="1"/>
    <col min="6695" max="6935" width="9" style="2"/>
    <col min="6936" max="6937" width="1.6640625" style="2" customWidth="1"/>
    <col min="6938" max="6938" width="4.6640625" style="2" customWidth="1"/>
    <col min="6939" max="6939" width="24.6640625" style="2" customWidth="1"/>
    <col min="6940" max="6940" width="4.6640625" style="2" customWidth="1"/>
    <col min="6941" max="6941" width="14.6640625" style="2" customWidth="1"/>
    <col min="6942" max="6942" width="4.6640625" style="2" customWidth="1"/>
    <col min="6943" max="6943" width="14.6640625" style="2" customWidth="1"/>
    <col min="6944" max="6944" width="4.6640625" style="2" customWidth="1"/>
    <col min="6945" max="6945" width="14.6640625" style="2" customWidth="1"/>
    <col min="6946" max="6946" width="4.6640625" style="2" customWidth="1"/>
    <col min="6947" max="6947" width="14.6640625" style="2" customWidth="1"/>
    <col min="6948" max="6948" width="20.6640625" style="2" customWidth="1"/>
    <col min="6949" max="6949" width="16.6640625" style="2" customWidth="1"/>
    <col min="6950" max="6950" width="1.6640625" style="2" customWidth="1"/>
    <col min="6951" max="7191" width="9" style="2"/>
    <col min="7192" max="7193" width="1.6640625" style="2" customWidth="1"/>
    <col min="7194" max="7194" width="4.6640625" style="2" customWidth="1"/>
    <col min="7195" max="7195" width="24.6640625" style="2" customWidth="1"/>
    <col min="7196" max="7196" width="4.6640625" style="2" customWidth="1"/>
    <col min="7197" max="7197" width="14.6640625" style="2" customWidth="1"/>
    <col min="7198" max="7198" width="4.6640625" style="2" customWidth="1"/>
    <col min="7199" max="7199" width="14.6640625" style="2" customWidth="1"/>
    <col min="7200" max="7200" width="4.6640625" style="2" customWidth="1"/>
    <col min="7201" max="7201" width="14.6640625" style="2" customWidth="1"/>
    <col min="7202" max="7202" width="4.6640625" style="2" customWidth="1"/>
    <col min="7203" max="7203" width="14.6640625" style="2" customWidth="1"/>
    <col min="7204" max="7204" width="20.6640625" style="2" customWidth="1"/>
    <col min="7205" max="7205" width="16.6640625" style="2" customWidth="1"/>
    <col min="7206" max="7206" width="1.6640625" style="2" customWidth="1"/>
    <col min="7207" max="7447" width="9" style="2"/>
    <col min="7448" max="7449" width="1.6640625" style="2" customWidth="1"/>
    <col min="7450" max="7450" width="4.6640625" style="2" customWidth="1"/>
    <col min="7451" max="7451" width="24.6640625" style="2" customWidth="1"/>
    <col min="7452" max="7452" width="4.6640625" style="2" customWidth="1"/>
    <col min="7453" max="7453" width="14.6640625" style="2" customWidth="1"/>
    <col min="7454" max="7454" width="4.6640625" style="2" customWidth="1"/>
    <col min="7455" max="7455" width="14.6640625" style="2" customWidth="1"/>
    <col min="7456" max="7456" width="4.6640625" style="2" customWidth="1"/>
    <col min="7457" max="7457" width="14.6640625" style="2" customWidth="1"/>
    <col min="7458" max="7458" width="4.6640625" style="2" customWidth="1"/>
    <col min="7459" max="7459" width="14.6640625" style="2" customWidth="1"/>
    <col min="7460" max="7460" width="20.6640625" style="2" customWidth="1"/>
    <col min="7461" max="7461" width="16.6640625" style="2" customWidth="1"/>
    <col min="7462" max="7462" width="1.6640625" style="2" customWidth="1"/>
    <col min="7463" max="7703" width="9" style="2"/>
    <col min="7704" max="7705" width="1.6640625" style="2" customWidth="1"/>
    <col min="7706" max="7706" width="4.6640625" style="2" customWidth="1"/>
    <col min="7707" max="7707" width="24.6640625" style="2" customWidth="1"/>
    <col min="7708" max="7708" width="4.6640625" style="2" customWidth="1"/>
    <col min="7709" max="7709" width="14.6640625" style="2" customWidth="1"/>
    <col min="7710" max="7710" width="4.6640625" style="2" customWidth="1"/>
    <col min="7711" max="7711" width="14.6640625" style="2" customWidth="1"/>
    <col min="7712" max="7712" width="4.6640625" style="2" customWidth="1"/>
    <col min="7713" max="7713" width="14.6640625" style="2" customWidth="1"/>
    <col min="7714" max="7714" width="4.6640625" style="2" customWidth="1"/>
    <col min="7715" max="7715" width="14.6640625" style="2" customWidth="1"/>
    <col min="7716" max="7716" width="20.6640625" style="2" customWidth="1"/>
    <col min="7717" max="7717" width="16.6640625" style="2" customWidth="1"/>
    <col min="7718" max="7718" width="1.6640625" style="2" customWidth="1"/>
    <col min="7719" max="7959" width="9" style="2"/>
    <col min="7960" max="7961" width="1.6640625" style="2" customWidth="1"/>
    <col min="7962" max="7962" width="4.6640625" style="2" customWidth="1"/>
    <col min="7963" max="7963" width="24.6640625" style="2" customWidth="1"/>
    <col min="7964" max="7964" width="4.6640625" style="2" customWidth="1"/>
    <col min="7965" max="7965" width="14.6640625" style="2" customWidth="1"/>
    <col min="7966" max="7966" width="4.6640625" style="2" customWidth="1"/>
    <col min="7967" max="7967" width="14.6640625" style="2" customWidth="1"/>
    <col min="7968" max="7968" width="4.6640625" style="2" customWidth="1"/>
    <col min="7969" max="7969" width="14.6640625" style="2" customWidth="1"/>
    <col min="7970" max="7970" width="4.6640625" style="2" customWidth="1"/>
    <col min="7971" max="7971" width="14.6640625" style="2" customWidth="1"/>
    <col min="7972" max="7972" width="20.6640625" style="2" customWidth="1"/>
    <col min="7973" max="7973" width="16.6640625" style="2" customWidth="1"/>
    <col min="7974" max="7974" width="1.6640625" style="2" customWidth="1"/>
    <col min="7975" max="8215" width="9" style="2"/>
    <col min="8216" max="8217" width="1.6640625" style="2" customWidth="1"/>
    <col min="8218" max="8218" width="4.6640625" style="2" customWidth="1"/>
    <col min="8219" max="8219" width="24.6640625" style="2" customWidth="1"/>
    <col min="8220" max="8220" width="4.6640625" style="2" customWidth="1"/>
    <col min="8221" max="8221" width="14.6640625" style="2" customWidth="1"/>
    <col min="8222" max="8222" width="4.6640625" style="2" customWidth="1"/>
    <col min="8223" max="8223" width="14.6640625" style="2" customWidth="1"/>
    <col min="8224" max="8224" width="4.6640625" style="2" customWidth="1"/>
    <col min="8225" max="8225" width="14.6640625" style="2" customWidth="1"/>
    <col min="8226" max="8226" width="4.6640625" style="2" customWidth="1"/>
    <col min="8227" max="8227" width="14.6640625" style="2" customWidth="1"/>
    <col min="8228" max="8228" width="20.6640625" style="2" customWidth="1"/>
    <col min="8229" max="8229" width="16.6640625" style="2" customWidth="1"/>
    <col min="8230" max="8230" width="1.6640625" style="2" customWidth="1"/>
    <col min="8231" max="8471" width="9" style="2"/>
    <col min="8472" max="8473" width="1.6640625" style="2" customWidth="1"/>
    <col min="8474" max="8474" width="4.6640625" style="2" customWidth="1"/>
    <col min="8475" max="8475" width="24.6640625" style="2" customWidth="1"/>
    <col min="8476" max="8476" width="4.6640625" style="2" customWidth="1"/>
    <col min="8477" max="8477" width="14.6640625" style="2" customWidth="1"/>
    <col min="8478" max="8478" width="4.6640625" style="2" customWidth="1"/>
    <col min="8479" max="8479" width="14.6640625" style="2" customWidth="1"/>
    <col min="8480" max="8480" width="4.6640625" style="2" customWidth="1"/>
    <col min="8481" max="8481" width="14.6640625" style="2" customWidth="1"/>
    <col min="8482" max="8482" width="4.6640625" style="2" customWidth="1"/>
    <col min="8483" max="8483" width="14.6640625" style="2" customWidth="1"/>
    <col min="8484" max="8484" width="20.6640625" style="2" customWidth="1"/>
    <col min="8485" max="8485" width="16.6640625" style="2" customWidth="1"/>
    <col min="8486" max="8486" width="1.6640625" style="2" customWidth="1"/>
    <col min="8487" max="8727" width="9" style="2"/>
    <col min="8728" max="8729" width="1.6640625" style="2" customWidth="1"/>
    <col min="8730" max="8730" width="4.6640625" style="2" customWidth="1"/>
    <col min="8731" max="8731" width="24.6640625" style="2" customWidth="1"/>
    <col min="8732" max="8732" width="4.6640625" style="2" customWidth="1"/>
    <col min="8733" max="8733" width="14.6640625" style="2" customWidth="1"/>
    <col min="8734" max="8734" width="4.6640625" style="2" customWidth="1"/>
    <col min="8735" max="8735" width="14.6640625" style="2" customWidth="1"/>
    <col min="8736" max="8736" width="4.6640625" style="2" customWidth="1"/>
    <col min="8737" max="8737" width="14.6640625" style="2" customWidth="1"/>
    <col min="8738" max="8738" width="4.6640625" style="2" customWidth="1"/>
    <col min="8739" max="8739" width="14.6640625" style="2" customWidth="1"/>
    <col min="8740" max="8740" width="20.6640625" style="2" customWidth="1"/>
    <col min="8741" max="8741" width="16.6640625" style="2" customWidth="1"/>
    <col min="8742" max="8742" width="1.6640625" style="2" customWidth="1"/>
    <col min="8743" max="8983" width="9" style="2"/>
    <col min="8984" max="8985" width="1.6640625" style="2" customWidth="1"/>
    <col min="8986" max="8986" width="4.6640625" style="2" customWidth="1"/>
    <col min="8987" max="8987" width="24.6640625" style="2" customWidth="1"/>
    <col min="8988" max="8988" width="4.6640625" style="2" customWidth="1"/>
    <col min="8989" max="8989" width="14.6640625" style="2" customWidth="1"/>
    <col min="8990" max="8990" width="4.6640625" style="2" customWidth="1"/>
    <col min="8991" max="8991" width="14.6640625" style="2" customWidth="1"/>
    <col min="8992" max="8992" width="4.6640625" style="2" customWidth="1"/>
    <col min="8993" max="8993" width="14.6640625" style="2" customWidth="1"/>
    <col min="8994" max="8994" width="4.6640625" style="2" customWidth="1"/>
    <col min="8995" max="8995" width="14.6640625" style="2" customWidth="1"/>
    <col min="8996" max="8996" width="20.6640625" style="2" customWidth="1"/>
    <col min="8997" max="8997" width="16.6640625" style="2" customWidth="1"/>
    <col min="8998" max="8998" width="1.6640625" style="2" customWidth="1"/>
    <col min="8999" max="9239" width="9" style="2"/>
    <col min="9240" max="9241" width="1.6640625" style="2" customWidth="1"/>
    <col min="9242" max="9242" width="4.6640625" style="2" customWidth="1"/>
    <col min="9243" max="9243" width="24.6640625" style="2" customWidth="1"/>
    <col min="9244" max="9244" width="4.6640625" style="2" customWidth="1"/>
    <col min="9245" max="9245" width="14.6640625" style="2" customWidth="1"/>
    <col min="9246" max="9246" width="4.6640625" style="2" customWidth="1"/>
    <col min="9247" max="9247" width="14.6640625" style="2" customWidth="1"/>
    <col min="9248" max="9248" width="4.6640625" style="2" customWidth="1"/>
    <col min="9249" max="9249" width="14.6640625" style="2" customWidth="1"/>
    <col min="9250" max="9250" width="4.6640625" style="2" customWidth="1"/>
    <col min="9251" max="9251" width="14.6640625" style="2" customWidth="1"/>
    <col min="9252" max="9252" width="20.6640625" style="2" customWidth="1"/>
    <col min="9253" max="9253" width="16.6640625" style="2" customWidth="1"/>
    <col min="9254" max="9254" width="1.6640625" style="2" customWidth="1"/>
    <col min="9255" max="9495" width="9" style="2"/>
    <col min="9496" max="9497" width="1.6640625" style="2" customWidth="1"/>
    <col min="9498" max="9498" width="4.6640625" style="2" customWidth="1"/>
    <col min="9499" max="9499" width="24.6640625" style="2" customWidth="1"/>
    <col min="9500" max="9500" width="4.6640625" style="2" customWidth="1"/>
    <col min="9501" max="9501" width="14.6640625" style="2" customWidth="1"/>
    <col min="9502" max="9502" width="4.6640625" style="2" customWidth="1"/>
    <col min="9503" max="9503" width="14.6640625" style="2" customWidth="1"/>
    <col min="9504" max="9504" width="4.6640625" style="2" customWidth="1"/>
    <col min="9505" max="9505" width="14.6640625" style="2" customWidth="1"/>
    <col min="9506" max="9506" width="4.6640625" style="2" customWidth="1"/>
    <col min="9507" max="9507" width="14.6640625" style="2" customWidth="1"/>
    <col min="9508" max="9508" width="20.6640625" style="2" customWidth="1"/>
    <col min="9509" max="9509" width="16.6640625" style="2" customWidth="1"/>
    <col min="9510" max="9510" width="1.6640625" style="2" customWidth="1"/>
    <col min="9511" max="9751" width="9" style="2"/>
    <col min="9752" max="9753" width="1.6640625" style="2" customWidth="1"/>
    <col min="9754" max="9754" width="4.6640625" style="2" customWidth="1"/>
    <col min="9755" max="9755" width="24.6640625" style="2" customWidth="1"/>
    <col min="9756" max="9756" width="4.6640625" style="2" customWidth="1"/>
    <col min="9757" max="9757" width="14.6640625" style="2" customWidth="1"/>
    <col min="9758" max="9758" width="4.6640625" style="2" customWidth="1"/>
    <col min="9759" max="9759" width="14.6640625" style="2" customWidth="1"/>
    <col min="9760" max="9760" width="4.6640625" style="2" customWidth="1"/>
    <col min="9761" max="9761" width="14.6640625" style="2" customWidth="1"/>
    <col min="9762" max="9762" width="4.6640625" style="2" customWidth="1"/>
    <col min="9763" max="9763" width="14.6640625" style="2" customWidth="1"/>
    <col min="9764" max="9764" width="20.6640625" style="2" customWidth="1"/>
    <col min="9765" max="9765" width="16.6640625" style="2" customWidth="1"/>
    <col min="9766" max="9766" width="1.6640625" style="2" customWidth="1"/>
    <col min="9767" max="10007" width="9" style="2"/>
    <col min="10008" max="10009" width="1.6640625" style="2" customWidth="1"/>
    <col min="10010" max="10010" width="4.6640625" style="2" customWidth="1"/>
    <col min="10011" max="10011" width="24.6640625" style="2" customWidth="1"/>
    <col min="10012" max="10012" width="4.6640625" style="2" customWidth="1"/>
    <col min="10013" max="10013" width="14.6640625" style="2" customWidth="1"/>
    <col min="10014" max="10014" width="4.6640625" style="2" customWidth="1"/>
    <col min="10015" max="10015" width="14.6640625" style="2" customWidth="1"/>
    <col min="10016" max="10016" width="4.6640625" style="2" customWidth="1"/>
    <col min="10017" max="10017" width="14.6640625" style="2" customWidth="1"/>
    <col min="10018" max="10018" width="4.6640625" style="2" customWidth="1"/>
    <col min="10019" max="10019" width="14.6640625" style="2" customWidth="1"/>
    <col min="10020" max="10020" width="20.6640625" style="2" customWidth="1"/>
    <col min="10021" max="10021" width="16.6640625" style="2" customWidth="1"/>
    <col min="10022" max="10022" width="1.6640625" style="2" customWidth="1"/>
    <col min="10023" max="10263" width="9" style="2"/>
    <col min="10264" max="10265" width="1.6640625" style="2" customWidth="1"/>
    <col min="10266" max="10266" width="4.6640625" style="2" customWidth="1"/>
    <col min="10267" max="10267" width="24.6640625" style="2" customWidth="1"/>
    <col min="10268" max="10268" width="4.6640625" style="2" customWidth="1"/>
    <col min="10269" max="10269" width="14.6640625" style="2" customWidth="1"/>
    <col min="10270" max="10270" width="4.6640625" style="2" customWidth="1"/>
    <col min="10271" max="10271" width="14.6640625" style="2" customWidth="1"/>
    <col min="10272" max="10272" width="4.6640625" style="2" customWidth="1"/>
    <col min="10273" max="10273" width="14.6640625" style="2" customWidth="1"/>
    <col min="10274" max="10274" width="4.6640625" style="2" customWidth="1"/>
    <col min="10275" max="10275" width="14.6640625" style="2" customWidth="1"/>
    <col min="10276" max="10276" width="20.6640625" style="2" customWidth="1"/>
    <col min="10277" max="10277" width="16.6640625" style="2" customWidth="1"/>
    <col min="10278" max="10278" width="1.6640625" style="2" customWidth="1"/>
    <col min="10279" max="10519" width="9" style="2"/>
    <col min="10520" max="10521" width="1.6640625" style="2" customWidth="1"/>
    <col min="10522" max="10522" width="4.6640625" style="2" customWidth="1"/>
    <col min="10523" max="10523" width="24.6640625" style="2" customWidth="1"/>
    <col min="10524" max="10524" width="4.6640625" style="2" customWidth="1"/>
    <col min="10525" max="10525" width="14.6640625" style="2" customWidth="1"/>
    <col min="10526" max="10526" width="4.6640625" style="2" customWidth="1"/>
    <col min="10527" max="10527" width="14.6640625" style="2" customWidth="1"/>
    <col min="10528" max="10528" width="4.6640625" style="2" customWidth="1"/>
    <col min="10529" max="10529" width="14.6640625" style="2" customWidth="1"/>
    <col min="10530" max="10530" width="4.6640625" style="2" customWidth="1"/>
    <col min="10531" max="10531" width="14.6640625" style="2" customWidth="1"/>
    <col min="10532" max="10532" width="20.6640625" style="2" customWidth="1"/>
    <col min="10533" max="10533" width="16.6640625" style="2" customWidth="1"/>
    <col min="10534" max="10534" width="1.6640625" style="2" customWidth="1"/>
    <col min="10535" max="10775" width="9" style="2"/>
    <col min="10776" max="10777" width="1.6640625" style="2" customWidth="1"/>
    <col min="10778" max="10778" width="4.6640625" style="2" customWidth="1"/>
    <col min="10779" max="10779" width="24.6640625" style="2" customWidth="1"/>
    <col min="10780" max="10780" width="4.6640625" style="2" customWidth="1"/>
    <col min="10781" max="10781" width="14.6640625" style="2" customWidth="1"/>
    <col min="10782" max="10782" width="4.6640625" style="2" customWidth="1"/>
    <col min="10783" max="10783" width="14.6640625" style="2" customWidth="1"/>
    <col min="10784" max="10784" width="4.6640625" style="2" customWidth="1"/>
    <col min="10785" max="10785" width="14.6640625" style="2" customWidth="1"/>
    <col min="10786" max="10786" width="4.6640625" style="2" customWidth="1"/>
    <col min="10787" max="10787" width="14.6640625" style="2" customWidth="1"/>
    <col min="10788" max="10788" width="20.6640625" style="2" customWidth="1"/>
    <col min="10789" max="10789" width="16.6640625" style="2" customWidth="1"/>
    <col min="10790" max="10790" width="1.6640625" style="2" customWidth="1"/>
    <col min="10791" max="11031" width="9" style="2"/>
    <col min="11032" max="11033" width="1.6640625" style="2" customWidth="1"/>
    <col min="11034" max="11034" width="4.6640625" style="2" customWidth="1"/>
    <col min="11035" max="11035" width="24.6640625" style="2" customWidth="1"/>
    <col min="11036" max="11036" width="4.6640625" style="2" customWidth="1"/>
    <col min="11037" max="11037" width="14.6640625" style="2" customWidth="1"/>
    <col min="11038" max="11038" width="4.6640625" style="2" customWidth="1"/>
    <col min="11039" max="11039" width="14.6640625" style="2" customWidth="1"/>
    <col min="11040" max="11040" width="4.6640625" style="2" customWidth="1"/>
    <col min="11041" max="11041" width="14.6640625" style="2" customWidth="1"/>
    <col min="11042" max="11042" width="4.6640625" style="2" customWidth="1"/>
    <col min="11043" max="11043" width="14.6640625" style="2" customWidth="1"/>
    <col min="11044" max="11044" width="20.6640625" style="2" customWidth="1"/>
    <col min="11045" max="11045" width="16.6640625" style="2" customWidth="1"/>
    <col min="11046" max="11046" width="1.6640625" style="2" customWidth="1"/>
    <col min="11047" max="11287" width="9" style="2"/>
    <col min="11288" max="11289" width="1.6640625" style="2" customWidth="1"/>
    <col min="11290" max="11290" width="4.6640625" style="2" customWidth="1"/>
    <col min="11291" max="11291" width="24.6640625" style="2" customWidth="1"/>
    <col min="11292" max="11292" width="4.6640625" style="2" customWidth="1"/>
    <col min="11293" max="11293" width="14.6640625" style="2" customWidth="1"/>
    <col min="11294" max="11294" width="4.6640625" style="2" customWidth="1"/>
    <col min="11295" max="11295" width="14.6640625" style="2" customWidth="1"/>
    <col min="11296" max="11296" width="4.6640625" style="2" customWidth="1"/>
    <col min="11297" max="11297" width="14.6640625" style="2" customWidth="1"/>
    <col min="11298" max="11298" width="4.6640625" style="2" customWidth="1"/>
    <col min="11299" max="11299" width="14.6640625" style="2" customWidth="1"/>
    <col min="11300" max="11300" width="20.6640625" style="2" customWidth="1"/>
    <col min="11301" max="11301" width="16.6640625" style="2" customWidth="1"/>
    <col min="11302" max="11302" width="1.6640625" style="2" customWidth="1"/>
    <col min="11303" max="11543" width="9" style="2"/>
    <col min="11544" max="11545" width="1.6640625" style="2" customWidth="1"/>
    <col min="11546" max="11546" width="4.6640625" style="2" customWidth="1"/>
    <col min="11547" max="11547" width="24.6640625" style="2" customWidth="1"/>
    <col min="11548" max="11548" width="4.6640625" style="2" customWidth="1"/>
    <col min="11549" max="11549" width="14.6640625" style="2" customWidth="1"/>
    <col min="11550" max="11550" width="4.6640625" style="2" customWidth="1"/>
    <col min="11551" max="11551" width="14.6640625" style="2" customWidth="1"/>
    <col min="11552" max="11552" width="4.6640625" style="2" customWidth="1"/>
    <col min="11553" max="11553" width="14.6640625" style="2" customWidth="1"/>
    <col min="11554" max="11554" width="4.6640625" style="2" customWidth="1"/>
    <col min="11555" max="11555" width="14.6640625" style="2" customWidth="1"/>
    <col min="11556" max="11556" width="20.6640625" style="2" customWidth="1"/>
    <col min="11557" max="11557" width="16.6640625" style="2" customWidth="1"/>
    <col min="11558" max="11558" width="1.6640625" style="2" customWidth="1"/>
    <col min="11559" max="11799" width="9" style="2"/>
    <col min="11800" max="11801" width="1.6640625" style="2" customWidth="1"/>
    <col min="11802" max="11802" width="4.6640625" style="2" customWidth="1"/>
    <col min="11803" max="11803" width="24.6640625" style="2" customWidth="1"/>
    <col min="11804" max="11804" width="4.6640625" style="2" customWidth="1"/>
    <col min="11805" max="11805" width="14.6640625" style="2" customWidth="1"/>
    <col min="11806" max="11806" width="4.6640625" style="2" customWidth="1"/>
    <col min="11807" max="11807" width="14.6640625" style="2" customWidth="1"/>
    <col min="11808" max="11808" width="4.6640625" style="2" customWidth="1"/>
    <col min="11809" max="11809" width="14.6640625" style="2" customWidth="1"/>
    <col min="11810" max="11810" width="4.6640625" style="2" customWidth="1"/>
    <col min="11811" max="11811" width="14.6640625" style="2" customWidth="1"/>
    <col min="11812" max="11812" width="20.6640625" style="2" customWidth="1"/>
    <col min="11813" max="11813" width="16.6640625" style="2" customWidth="1"/>
    <col min="11814" max="11814" width="1.6640625" style="2" customWidth="1"/>
    <col min="11815" max="12055" width="9" style="2"/>
    <col min="12056" max="12057" width="1.6640625" style="2" customWidth="1"/>
    <col min="12058" max="12058" width="4.6640625" style="2" customWidth="1"/>
    <col min="12059" max="12059" width="24.6640625" style="2" customWidth="1"/>
    <col min="12060" max="12060" width="4.6640625" style="2" customWidth="1"/>
    <col min="12061" max="12061" width="14.6640625" style="2" customWidth="1"/>
    <col min="12062" max="12062" width="4.6640625" style="2" customWidth="1"/>
    <col min="12063" max="12063" width="14.6640625" style="2" customWidth="1"/>
    <col min="12064" max="12064" width="4.6640625" style="2" customWidth="1"/>
    <col min="12065" max="12065" width="14.6640625" style="2" customWidth="1"/>
    <col min="12066" max="12066" width="4.6640625" style="2" customWidth="1"/>
    <col min="12067" max="12067" width="14.6640625" style="2" customWidth="1"/>
    <col min="12068" max="12068" width="20.6640625" style="2" customWidth="1"/>
    <col min="12069" max="12069" width="16.6640625" style="2" customWidth="1"/>
    <col min="12070" max="12070" width="1.6640625" style="2" customWidth="1"/>
    <col min="12071" max="12311" width="9" style="2"/>
    <col min="12312" max="12313" width="1.6640625" style="2" customWidth="1"/>
    <col min="12314" max="12314" width="4.6640625" style="2" customWidth="1"/>
    <col min="12315" max="12315" width="24.6640625" style="2" customWidth="1"/>
    <col min="12316" max="12316" width="4.6640625" style="2" customWidth="1"/>
    <col min="12317" max="12317" width="14.6640625" style="2" customWidth="1"/>
    <col min="12318" max="12318" width="4.6640625" style="2" customWidth="1"/>
    <col min="12319" max="12319" width="14.6640625" style="2" customWidth="1"/>
    <col min="12320" max="12320" width="4.6640625" style="2" customWidth="1"/>
    <col min="12321" max="12321" width="14.6640625" style="2" customWidth="1"/>
    <col min="12322" max="12322" width="4.6640625" style="2" customWidth="1"/>
    <col min="12323" max="12323" width="14.6640625" style="2" customWidth="1"/>
    <col min="12324" max="12324" width="20.6640625" style="2" customWidth="1"/>
    <col min="12325" max="12325" width="16.6640625" style="2" customWidth="1"/>
    <col min="12326" max="12326" width="1.6640625" style="2" customWidth="1"/>
    <col min="12327" max="12567" width="9" style="2"/>
    <col min="12568" max="12569" width="1.6640625" style="2" customWidth="1"/>
    <col min="12570" max="12570" width="4.6640625" style="2" customWidth="1"/>
    <col min="12571" max="12571" width="24.6640625" style="2" customWidth="1"/>
    <col min="12572" max="12572" width="4.6640625" style="2" customWidth="1"/>
    <col min="12573" max="12573" width="14.6640625" style="2" customWidth="1"/>
    <col min="12574" max="12574" width="4.6640625" style="2" customWidth="1"/>
    <col min="12575" max="12575" width="14.6640625" style="2" customWidth="1"/>
    <col min="12576" max="12576" width="4.6640625" style="2" customWidth="1"/>
    <col min="12577" max="12577" width="14.6640625" style="2" customWidth="1"/>
    <col min="12578" max="12578" width="4.6640625" style="2" customWidth="1"/>
    <col min="12579" max="12579" width="14.6640625" style="2" customWidth="1"/>
    <col min="12580" max="12580" width="20.6640625" style="2" customWidth="1"/>
    <col min="12581" max="12581" width="16.6640625" style="2" customWidth="1"/>
    <col min="12582" max="12582" width="1.6640625" style="2" customWidth="1"/>
    <col min="12583" max="12823" width="9" style="2"/>
    <col min="12824" max="12825" width="1.6640625" style="2" customWidth="1"/>
    <col min="12826" max="12826" width="4.6640625" style="2" customWidth="1"/>
    <col min="12827" max="12827" width="24.6640625" style="2" customWidth="1"/>
    <col min="12828" max="12828" width="4.6640625" style="2" customWidth="1"/>
    <col min="12829" max="12829" width="14.6640625" style="2" customWidth="1"/>
    <col min="12830" max="12830" width="4.6640625" style="2" customWidth="1"/>
    <col min="12831" max="12831" width="14.6640625" style="2" customWidth="1"/>
    <col min="12832" max="12832" width="4.6640625" style="2" customWidth="1"/>
    <col min="12833" max="12833" width="14.6640625" style="2" customWidth="1"/>
    <col min="12834" max="12834" width="4.6640625" style="2" customWidth="1"/>
    <col min="12835" max="12835" width="14.6640625" style="2" customWidth="1"/>
    <col min="12836" max="12836" width="20.6640625" style="2" customWidth="1"/>
    <col min="12837" max="12837" width="16.6640625" style="2" customWidth="1"/>
    <col min="12838" max="12838" width="1.6640625" style="2" customWidth="1"/>
    <col min="12839" max="13079" width="9" style="2"/>
    <col min="13080" max="13081" width="1.6640625" style="2" customWidth="1"/>
    <col min="13082" max="13082" width="4.6640625" style="2" customWidth="1"/>
    <col min="13083" max="13083" width="24.6640625" style="2" customWidth="1"/>
    <col min="13084" max="13084" width="4.6640625" style="2" customWidth="1"/>
    <col min="13085" max="13085" width="14.6640625" style="2" customWidth="1"/>
    <col min="13086" max="13086" width="4.6640625" style="2" customWidth="1"/>
    <col min="13087" max="13087" width="14.6640625" style="2" customWidth="1"/>
    <col min="13088" max="13088" width="4.6640625" style="2" customWidth="1"/>
    <col min="13089" max="13089" width="14.6640625" style="2" customWidth="1"/>
    <col min="13090" max="13090" width="4.6640625" style="2" customWidth="1"/>
    <col min="13091" max="13091" width="14.6640625" style="2" customWidth="1"/>
    <col min="13092" max="13092" width="20.6640625" style="2" customWidth="1"/>
    <col min="13093" max="13093" width="16.6640625" style="2" customWidth="1"/>
    <col min="13094" max="13094" width="1.6640625" style="2" customWidth="1"/>
    <col min="13095" max="13335" width="9" style="2"/>
    <col min="13336" max="13337" width="1.6640625" style="2" customWidth="1"/>
    <col min="13338" max="13338" width="4.6640625" style="2" customWidth="1"/>
    <col min="13339" max="13339" width="24.6640625" style="2" customWidth="1"/>
    <col min="13340" max="13340" width="4.6640625" style="2" customWidth="1"/>
    <col min="13341" max="13341" width="14.6640625" style="2" customWidth="1"/>
    <col min="13342" max="13342" width="4.6640625" style="2" customWidth="1"/>
    <col min="13343" max="13343" width="14.6640625" style="2" customWidth="1"/>
    <col min="13344" max="13344" width="4.6640625" style="2" customWidth="1"/>
    <col min="13345" max="13345" width="14.6640625" style="2" customWidth="1"/>
    <col min="13346" max="13346" width="4.6640625" style="2" customWidth="1"/>
    <col min="13347" max="13347" width="14.6640625" style="2" customWidth="1"/>
    <col min="13348" max="13348" width="20.6640625" style="2" customWidth="1"/>
    <col min="13349" max="13349" width="16.6640625" style="2" customWidth="1"/>
    <col min="13350" max="13350" width="1.6640625" style="2" customWidth="1"/>
    <col min="13351" max="13591" width="9" style="2"/>
    <col min="13592" max="13593" width="1.6640625" style="2" customWidth="1"/>
    <col min="13594" max="13594" width="4.6640625" style="2" customWidth="1"/>
    <col min="13595" max="13595" width="24.6640625" style="2" customWidth="1"/>
    <col min="13596" max="13596" width="4.6640625" style="2" customWidth="1"/>
    <col min="13597" max="13597" width="14.6640625" style="2" customWidth="1"/>
    <col min="13598" max="13598" width="4.6640625" style="2" customWidth="1"/>
    <col min="13599" max="13599" width="14.6640625" style="2" customWidth="1"/>
    <col min="13600" max="13600" width="4.6640625" style="2" customWidth="1"/>
    <col min="13601" max="13601" width="14.6640625" style="2" customWidth="1"/>
    <col min="13602" max="13602" width="4.6640625" style="2" customWidth="1"/>
    <col min="13603" max="13603" width="14.6640625" style="2" customWidth="1"/>
    <col min="13604" max="13604" width="20.6640625" style="2" customWidth="1"/>
    <col min="13605" max="13605" width="16.6640625" style="2" customWidth="1"/>
    <col min="13606" max="13606" width="1.6640625" style="2" customWidth="1"/>
    <col min="13607" max="13847" width="9" style="2"/>
    <col min="13848" max="13849" width="1.6640625" style="2" customWidth="1"/>
    <col min="13850" max="13850" width="4.6640625" style="2" customWidth="1"/>
    <col min="13851" max="13851" width="24.6640625" style="2" customWidth="1"/>
    <col min="13852" max="13852" width="4.6640625" style="2" customWidth="1"/>
    <col min="13853" max="13853" width="14.6640625" style="2" customWidth="1"/>
    <col min="13854" max="13854" width="4.6640625" style="2" customWidth="1"/>
    <col min="13855" max="13855" width="14.6640625" style="2" customWidth="1"/>
    <col min="13856" max="13856" width="4.6640625" style="2" customWidth="1"/>
    <col min="13857" max="13857" width="14.6640625" style="2" customWidth="1"/>
    <col min="13858" max="13858" width="4.6640625" style="2" customWidth="1"/>
    <col min="13859" max="13859" width="14.6640625" style="2" customWidth="1"/>
    <col min="13860" max="13860" width="20.6640625" style="2" customWidth="1"/>
    <col min="13861" max="13861" width="16.6640625" style="2" customWidth="1"/>
    <col min="13862" max="13862" width="1.6640625" style="2" customWidth="1"/>
    <col min="13863" max="14103" width="9" style="2"/>
    <col min="14104" max="14105" width="1.6640625" style="2" customWidth="1"/>
    <col min="14106" max="14106" width="4.6640625" style="2" customWidth="1"/>
    <col min="14107" max="14107" width="24.6640625" style="2" customWidth="1"/>
    <col min="14108" max="14108" width="4.6640625" style="2" customWidth="1"/>
    <col min="14109" max="14109" width="14.6640625" style="2" customWidth="1"/>
    <col min="14110" max="14110" width="4.6640625" style="2" customWidth="1"/>
    <col min="14111" max="14111" width="14.6640625" style="2" customWidth="1"/>
    <col min="14112" max="14112" width="4.6640625" style="2" customWidth="1"/>
    <col min="14113" max="14113" width="14.6640625" style="2" customWidth="1"/>
    <col min="14114" max="14114" width="4.6640625" style="2" customWidth="1"/>
    <col min="14115" max="14115" width="14.6640625" style="2" customWidth="1"/>
    <col min="14116" max="14116" width="20.6640625" style="2" customWidth="1"/>
    <col min="14117" max="14117" width="16.6640625" style="2" customWidth="1"/>
    <col min="14118" max="14118" width="1.6640625" style="2" customWidth="1"/>
    <col min="14119" max="14359" width="9" style="2"/>
    <col min="14360" max="14361" width="1.6640625" style="2" customWidth="1"/>
    <col min="14362" max="14362" width="4.6640625" style="2" customWidth="1"/>
    <col min="14363" max="14363" width="24.6640625" style="2" customWidth="1"/>
    <col min="14364" max="14364" width="4.6640625" style="2" customWidth="1"/>
    <col min="14365" max="14365" width="14.6640625" style="2" customWidth="1"/>
    <col min="14366" max="14366" width="4.6640625" style="2" customWidth="1"/>
    <col min="14367" max="14367" width="14.6640625" style="2" customWidth="1"/>
    <col min="14368" max="14368" width="4.6640625" style="2" customWidth="1"/>
    <col min="14369" max="14369" width="14.6640625" style="2" customWidth="1"/>
    <col min="14370" max="14370" width="4.6640625" style="2" customWidth="1"/>
    <col min="14371" max="14371" width="14.6640625" style="2" customWidth="1"/>
    <col min="14372" max="14372" width="20.6640625" style="2" customWidth="1"/>
    <col min="14373" max="14373" width="16.6640625" style="2" customWidth="1"/>
    <col min="14374" max="14374" width="1.6640625" style="2" customWidth="1"/>
    <col min="14375" max="14615" width="9" style="2"/>
    <col min="14616" max="14617" width="1.6640625" style="2" customWidth="1"/>
    <col min="14618" max="14618" width="4.6640625" style="2" customWidth="1"/>
    <col min="14619" max="14619" width="24.6640625" style="2" customWidth="1"/>
    <col min="14620" max="14620" width="4.6640625" style="2" customWidth="1"/>
    <col min="14621" max="14621" width="14.6640625" style="2" customWidth="1"/>
    <col min="14622" max="14622" width="4.6640625" style="2" customWidth="1"/>
    <col min="14623" max="14623" width="14.6640625" style="2" customWidth="1"/>
    <col min="14624" max="14624" width="4.6640625" style="2" customWidth="1"/>
    <col min="14625" max="14625" width="14.6640625" style="2" customWidth="1"/>
    <col min="14626" max="14626" width="4.6640625" style="2" customWidth="1"/>
    <col min="14627" max="14627" width="14.6640625" style="2" customWidth="1"/>
    <col min="14628" max="14628" width="20.6640625" style="2" customWidth="1"/>
    <col min="14629" max="14629" width="16.6640625" style="2" customWidth="1"/>
    <col min="14630" max="14630" width="1.6640625" style="2" customWidth="1"/>
    <col min="14631" max="14871" width="9" style="2"/>
    <col min="14872" max="14873" width="1.6640625" style="2" customWidth="1"/>
    <col min="14874" max="14874" width="4.6640625" style="2" customWidth="1"/>
    <col min="14875" max="14875" width="24.6640625" style="2" customWidth="1"/>
    <col min="14876" max="14876" width="4.6640625" style="2" customWidth="1"/>
    <col min="14877" max="14877" width="14.6640625" style="2" customWidth="1"/>
    <col min="14878" max="14878" width="4.6640625" style="2" customWidth="1"/>
    <col min="14879" max="14879" width="14.6640625" style="2" customWidth="1"/>
    <col min="14880" max="14880" width="4.6640625" style="2" customWidth="1"/>
    <col min="14881" max="14881" width="14.6640625" style="2" customWidth="1"/>
    <col min="14882" max="14882" width="4.6640625" style="2" customWidth="1"/>
    <col min="14883" max="14883" width="14.6640625" style="2" customWidth="1"/>
    <col min="14884" max="14884" width="20.6640625" style="2" customWidth="1"/>
    <col min="14885" max="14885" width="16.6640625" style="2" customWidth="1"/>
    <col min="14886" max="14886" width="1.6640625" style="2" customWidth="1"/>
    <col min="14887" max="15127" width="9" style="2"/>
    <col min="15128" max="15129" width="1.6640625" style="2" customWidth="1"/>
    <col min="15130" max="15130" width="4.6640625" style="2" customWidth="1"/>
    <col min="15131" max="15131" width="24.6640625" style="2" customWidth="1"/>
    <col min="15132" max="15132" width="4.6640625" style="2" customWidth="1"/>
    <col min="15133" max="15133" width="14.6640625" style="2" customWidth="1"/>
    <col min="15134" max="15134" width="4.6640625" style="2" customWidth="1"/>
    <col min="15135" max="15135" width="14.6640625" style="2" customWidth="1"/>
    <col min="15136" max="15136" width="4.6640625" style="2" customWidth="1"/>
    <col min="15137" max="15137" width="14.6640625" style="2" customWidth="1"/>
    <col min="15138" max="15138" width="4.6640625" style="2" customWidth="1"/>
    <col min="15139" max="15139" width="14.6640625" style="2" customWidth="1"/>
    <col min="15140" max="15140" width="20.6640625" style="2" customWidth="1"/>
    <col min="15141" max="15141" width="16.6640625" style="2" customWidth="1"/>
    <col min="15142" max="15142" width="1.6640625" style="2" customWidth="1"/>
    <col min="15143" max="15383" width="9" style="2"/>
    <col min="15384" max="15385" width="1.6640625" style="2" customWidth="1"/>
    <col min="15386" max="15386" width="4.6640625" style="2" customWidth="1"/>
    <col min="15387" max="15387" width="24.6640625" style="2" customWidth="1"/>
    <col min="15388" max="15388" width="4.6640625" style="2" customWidth="1"/>
    <col min="15389" max="15389" width="14.6640625" style="2" customWidth="1"/>
    <col min="15390" max="15390" width="4.6640625" style="2" customWidth="1"/>
    <col min="15391" max="15391" width="14.6640625" style="2" customWidth="1"/>
    <col min="15392" max="15392" width="4.6640625" style="2" customWidth="1"/>
    <col min="15393" max="15393" width="14.6640625" style="2" customWidth="1"/>
    <col min="15394" max="15394" width="4.6640625" style="2" customWidth="1"/>
    <col min="15395" max="15395" width="14.6640625" style="2" customWidth="1"/>
    <col min="15396" max="15396" width="20.6640625" style="2" customWidth="1"/>
    <col min="15397" max="15397" width="16.6640625" style="2" customWidth="1"/>
    <col min="15398" max="15398" width="1.6640625" style="2" customWidth="1"/>
    <col min="15399" max="15639" width="9" style="2"/>
    <col min="15640" max="15641" width="1.6640625" style="2" customWidth="1"/>
    <col min="15642" max="15642" width="4.6640625" style="2" customWidth="1"/>
    <col min="15643" max="15643" width="24.6640625" style="2" customWidth="1"/>
    <col min="15644" max="15644" width="4.6640625" style="2" customWidth="1"/>
    <col min="15645" max="15645" width="14.6640625" style="2" customWidth="1"/>
    <col min="15646" max="15646" width="4.6640625" style="2" customWidth="1"/>
    <col min="15647" max="15647" width="14.6640625" style="2" customWidth="1"/>
    <col min="15648" max="15648" width="4.6640625" style="2" customWidth="1"/>
    <col min="15649" max="15649" width="14.6640625" style="2" customWidth="1"/>
    <col min="15650" max="15650" width="4.6640625" style="2" customWidth="1"/>
    <col min="15651" max="15651" width="14.6640625" style="2" customWidth="1"/>
    <col min="15652" max="15652" width="20.6640625" style="2" customWidth="1"/>
    <col min="15653" max="15653" width="16.6640625" style="2" customWidth="1"/>
    <col min="15654" max="15654" width="1.6640625" style="2" customWidth="1"/>
    <col min="15655" max="15895" width="9" style="2"/>
    <col min="15896" max="15897" width="1.6640625" style="2" customWidth="1"/>
    <col min="15898" max="15898" width="4.6640625" style="2" customWidth="1"/>
    <col min="15899" max="15899" width="24.6640625" style="2" customWidth="1"/>
    <col min="15900" max="15900" width="4.6640625" style="2" customWidth="1"/>
    <col min="15901" max="15901" width="14.6640625" style="2" customWidth="1"/>
    <col min="15902" max="15902" width="4.6640625" style="2" customWidth="1"/>
    <col min="15903" max="15903" width="14.6640625" style="2" customWidth="1"/>
    <col min="15904" max="15904" width="4.6640625" style="2" customWidth="1"/>
    <col min="15905" max="15905" width="14.6640625" style="2" customWidth="1"/>
    <col min="15906" max="15906" width="4.6640625" style="2" customWidth="1"/>
    <col min="15907" max="15907" width="14.6640625" style="2" customWidth="1"/>
    <col min="15908" max="15908" width="20.6640625" style="2" customWidth="1"/>
    <col min="15909" max="15909" width="16.6640625" style="2" customWidth="1"/>
    <col min="15910" max="15910" width="1.6640625" style="2" customWidth="1"/>
    <col min="15911" max="16151" width="9" style="2"/>
    <col min="16152" max="16153" width="1.6640625" style="2" customWidth="1"/>
    <col min="16154" max="16154" width="4.6640625" style="2" customWidth="1"/>
    <col min="16155" max="16155" width="24.6640625" style="2" customWidth="1"/>
    <col min="16156" max="16156" width="4.6640625" style="2" customWidth="1"/>
    <col min="16157" max="16157" width="14.6640625" style="2" customWidth="1"/>
    <col min="16158" max="16158" width="4.6640625" style="2" customWidth="1"/>
    <col min="16159" max="16159" width="14.6640625" style="2" customWidth="1"/>
    <col min="16160" max="16160" width="4.6640625" style="2" customWidth="1"/>
    <col min="16161" max="16161" width="14.6640625" style="2" customWidth="1"/>
    <col min="16162" max="16162" width="4.6640625" style="2" customWidth="1"/>
    <col min="16163" max="16163" width="14.6640625" style="2" customWidth="1"/>
    <col min="16164" max="16164" width="20.6640625" style="2" customWidth="1"/>
    <col min="16165" max="16165" width="16.6640625" style="2" customWidth="1"/>
    <col min="16166" max="16166" width="1.6640625" style="2" customWidth="1"/>
    <col min="16167" max="16384" width="9" style="2"/>
  </cols>
  <sheetData>
    <row r="1" spans="3:39" ht="20.100000000000001" customHeight="1" x14ac:dyDescent="0.2">
      <c r="C1" s="2" t="s">
        <v>270</v>
      </c>
      <c r="AI1" s="3"/>
      <c r="AJ1" s="3"/>
      <c r="AK1" s="1" t="s">
        <v>5</v>
      </c>
    </row>
    <row r="2" spans="3:39" ht="20.100000000000001" customHeight="1" x14ac:dyDescent="0.2">
      <c r="C2" s="136" t="s">
        <v>20</v>
      </c>
      <c r="D2" s="136"/>
      <c r="E2" s="137" t="str">
        <f>C3&amp;". "&amp;D3</f>
        <v>23. ＮTC</v>
      </c>
      <c r="F2" s="138"/>
      <c r="G2" s="138"/>
      <c r="H2" s="138"/>
      <c r="I2" s="138"/>
      <c r="J2" s="139"/>
      <c r="K2" s="137" t="str">
        <f>C8&amp;". "&amp;D8</f>
        <v>24. テルマエの前</v>
      </c>
      <c r="L2" s="138"/>
      <c r="M2" s="138"/>
      <c r="N2" s="138"/>
      <c r="O2" s="138"/>
      <c r="P2" s="139"/>
      <c r="Q2" s="137" t="str">
        <f>C13&amp;". "&amp;D13</f>
        <v>25. サンピラー</v>
      </c>
      <c r="R2" s="138"/>
      <c r="S2" s="138"/>
      <c r="T2" s="138"/>
      <c r="U2" s="138"/>
      <c r="V2" s="139"/>
      <c r="W2" s="137" t="str">
        <f>C18&amp;". "&amp;D18</f>
        <v>26. ブルスロマウリ</v>
      </c>
      <c r="X2" s="138"/>
      <c r="Y2" s="138"/>
      <c r="Z2" s="138"/>
      <c r="AA2" s="138"/>
      <c r="AB2" s="139"/>
      <c r="AC2" s="137" t="str">
        <f>C23&amp;". "&amp;D23</f>
        <v>27. チームK</v>
      </c>
      <c r="AD2" s="138"/>
      <c r="AE2" s="138"/>
      <c r="AF2" s="138"/>
      <c r="AG2" s="138"/>
      <c r="AH2" s="139"/>
      <c r="AI2" s="140" t="s">
        <v>15</v>
      </c>
      <c r="AJ2" s="141"/>
      <c r="AK2" s="65" t="s">
        <v>0</v>
      </c>
    </row>
    <row r="3" spans="3:39" ht="20.100000000000001" customHeight="1" x14ac:dyDescent="0.2">
      <c r="C3" s="115">
        <v>23</v>
      </c>
      <c r="D3" s="118" t="str">
        <f>選手名簿!I17</f>
        <v>ＮTC</v>
      </c>
      <c r="E3" s="121"/>
      <c r="F3" s="122"/>
      <c r="G3" s="122"/>
      <c r="H3" s="122"/>
      <c r="I3" s="122"/>
      <c r="J3" s="123"/>
      <c r="K3" s="7" t="str">
        <f>IF(M3&gt;O3,"○",IF(M3&lt;O3,"×"," "))</f>
        <v>○</v>
      </c>
      <c r="L3" s="16"/>
      <c r="M3" s="31">
        <f>COUNTIF(L4:L6,"○")</f>
        <v>2</v>
      </c>
      <c r="N3" s="32" t="s">
        <v>1</v>
      </c>
      <c r="O3" s="31">
        <f>COUNTIF(P4:P6,"○")</f>
        <v>1</v>
      </c>
      <c r="P3" s="33"/>
      <c r="Q3" s="7" t="str">
        <f>IF(S3&gt;U3,"○",IF(S3&lt;U3,"×"," "))</f>
        <v>×</v>
      </c>
      <c r="R3" s="16"/>
      <c r="S3" s="31">
        <f>COUNTIF(R4:R6,"○")</f>
        <v>1</v>
      </c>
      <c r="T3" s="32" t="s">
        <v>1</v>
      </c>
      <c r="U3" s="31">
        <f>COUNTIF(V4:V6,"○")</f>
        <v>2</v>
      </c>
      <c r="V3" s="33"/>
      <c r="W3" s="7" t="str">
        <f>IF(Y3&gt;AA3,"○",IF(Y3&lt;AA3,"×"," "))</f>
        <v>○</v>
      </c>
      <c r="X3" s="16"/>
      <c r="Y3" s="31">
        <f>COUNTIF(X4:X6,"○")</f>
        <v>3</v>
      </c>
      <c r="Z3" s="32" t="s">
        <v>1</v>
      </c>
      <c r="AA3" s="31">
        <f>COUNTIF(AB4:AB6,"○")</f>
        <v>0</v>
      </c>
      <c r="AB3" s="33"/>
      <c r="AC3" s="7" t="str">
        <f>IF(AE3&gt;AG3,"○",IF(AE3&lt;AG3,"×"," "))</f>
        <v>○</v>
      </c>
      <c r="AD3" s="16"/>
      <c r="AE3" s="31">
        <f>COUNTIF(AD4:AD6,"○")</f>
        <v>3</v>
      </c>
      <c r="AF3" s="32" t="s">
        <v>1</v>
      </c>
      <c r="AG3" s="31">
        <f>COUNTIF(AH4:AH6,"○")</f>
        <v>0</v>
      </c>
      <c r="AH3" s="33"/>
      <c r="AI3" s="49"/>
      <c r="AJ3" s="57"/>
      <c r="AK3" s="151" t="s">
        <v>281</v>
      </c>
    </row>
    <row r="4" spans="3:39" ht="20.100000000000001" customHeight="1" x14ac:dyDescent="0.2">
      <c r="C4" s="116"/>
      <c r="D4" s="119"/>
      <c r="E4" s="124"/>
      <c r="F4" s="125"/>
      <c r="G4" s="125"/>
      <c r="H4" s="125"/>
      <c r="I4" s="125"/>
      <c r="J4" s="126"/>
      <c r="K4" s="8" t="s">
        <v>11</v>
      </c>
      <c r="L4" s="36" t="str">
        <f>IF(M4&gt;O4,"○",IF(M4&lt;O4,"×"," "))</f>
        <v>×</v>
      </c>
      <c r="M4" s="19">
        <v>5</v>
      </c>
      <c r="N4" s="20" t="s">
        <v>1</v>
      </c>
      <c r="O4" s="21">
        <v>6</v>
      </c>
      <c r="P4" s="22" t="str">
        <f>IF(M4&lt;O4,"○",IF(M4&gt;O4,"×"," "))</f>
        <v>○</v>
      </c>
      <c r="Q4" s="59" t="s">
        <v>11</v>
      </c>
      <c r="R4" s="60" t="str">
        <f>IF(S4&gt;U4,"○",IF(S4&lt;U4,"×"," "))</f>
        <v>×</v>
      </c>
      <c r="S4" s="19">
        <v>5</v>
      </c>
      <c r="T4" s="20" t="s">
        <v>1</v>
      </c>
      <c r="U4" s="21">
        <v>6</v>
      </c>
      <c r="V4" s="22" t="str">
        <f>IF(S4&lt;U4,"○",IF(S4&gt;U4,"×"," "))</f>
        <v>○</v>
      </c>
      <c r="W4" s="59" t="s">
        <v>11</v>
      </c>
      <c r="X4" s="60" t="str">
        <f>IF(Y4&gt;AA4,"○",IF(Y4&lt;AA4,"×"," "))</f>
        <v>○</v>
      </c>
      <c r="Y4" s="19">
        <v>6</v>
      </c>
      <c r="Z4" s="20" t="s">
        <v>1</v>
      </c>
      <c r="AA4" s="21">
        <v>3</v>
      </c>
      <c r="AB4" s="22" t="str">
        <f>IF(Y4&lt;AA4,"○",IF(Y4&gt;AA4,"×"," "))</f>
        <v>×</v>
      </c>
      <c r="AC4" s="59" t="s">
        <v>11</v>
      </c>
      <c r="AD4" s="60" t="str">
        <f>IF(AE4&gt;AG4,"○",IF(AE4&lt;AG4,"×"," "))</f>
        <v>○</v>
      </c>
      <c r="AE4" s="19">
        <v>6</v>
      </c>
      <c r="AF4" s="20" t="s">
        <v>1</v>
      </c>
      <c r="AG4" s="21">
        <v>2</v>
      </c>
      <c r="AH4" s="22" t="str">
        <f>IF(AE4&lt;AG4,"○",IF(AE4&gt;AG4,"×"," "))</f>
        <v>×</v>
      </c>
      <c r="AI4" s="34" t="s">
        <v>6</v>
      </c>
      <c r="AJ4" s="51" t="str">
        <f>COUNTIF($E3:$AH3,"○")&amp;"勝 "&amp;COUNTIF($E3:$AH3,"×")&amp;"敗"</f>
        <v>3勝 1敗</v>
      </c>
      <c r="AK4" s="152"/>
    </row>
    <row r="5" spans="3:39" ht="20.100000000000001" customHeight="1" x14ac:dyDescent="0.2">
      <c r="C5" s="116"/>
      <c r="D5" s="119"/>
      <c r="E5" s="124"/>
      <c r="F5" s="125"/>
      <c r="G5" s="125"/>
      <c r="H5" s="125"/>
      <c r="I5" s="125"/>
      <c r="J5" s="126"/>
      <c r="K5" s="9" t="s">
        <v>12</v>
      </c>
      <c r="L5" s="37" t="str">
        <f>IF(M5&gt;O5,"○",IF(M5&lt;O5,"×"," "))</f>
        <v>○</v>
      </c>
      <c r="M5" s="6">
        <v>6</v>
      </c>
      <c r="N5" s="4" t="s">
        <v>1</v>
      </c>
      <c r="O5" s="17">
        <v>5</v>
      </c>
      <c r="P5" s="23" t="str">
        <f>IF(M5&lt;O5,"○",IF(M5&gt;O5,"×"," "))</f>
        <v>×</v>
      </c>
      <c r="Q5" s="61" t="s">
        <v>12</v>
      </c>
      <c r="R5" s="62" t="str">
        <f>IF(S5&gt;U5,"○",IF(S5&lt;U5,"×"," "))</f>
        <v>○</v>
      </c>
      <c r="S5" s="6">
        <v>6</v>
      </c>
      <c r="T5" s="4" t="s">
        <v>1</v>
      </c>
      <c r="U5" s="17">
        <v>4</v>
      </c>
      <c r="V5" s="23" t="str">
        <f>IF(S5&lt;U5,"○",IF(S5&gt;U5,"×"," "))</f>
        <v>×</v>
      </c>
      <c r="W5" s="61" t="s">
        <v>12</v>
      </c>
      <c r="X5" s="62" t="str">
        <f>IF(Y5&gt;AA5,"○",IF(Y5&lt;AA5,"×"," "))</f>
        <v>○</v>
      </c>
      <c r="Y5" s="6">
        <v>6</v>
      </c>
      <c r="Z5" s="4" t="s">
        <v>1</v>
      </c>
      <c r="AA5" s="17">
        <v>0</v>
      </c>
      <c r="AB5" s="23" t="str">
        <f>IF(Y5&lt;AA5,"○",IF(Y5&gt;AA5,"×"," "))</f>
        <v>×</v>
      </c>
      <c r="AC5" s="61" t="s">
        <v>12</v>
      </c>
      <c r="AD5" s="62" t="str">
        <f>IF(AE5&gt;AG5,"○",IF(AE5&lt;AG5,"×"," "))</f>
        <v>○</v>
      </c>
      <c r="AE5" s="6">
        <v>6</v>
      </c>
      <c r="AF5" s="4" t="s">
        <v>1</v>
      </c>
      <c r="AG5" s="17">
        <v>0</v>
      </c>
      <c r="AH5" s="23" t="str">
        <f>IF(AE5&lt;AG5,"○",IF(AE5&gt;AG5,"×"," "))</f>
        <v>×</v>
      </c>
      <c r="AI5" s="35" t="s">
        <v>14</v>
      </c>
      <c r="AJ5" s="52" t="str">
        <f>SUM($G3,$M3,$S3,$Y3,$AE3)&amp;"試合"</f>
        <v>9試合</v>
      </c>
      <c r="AK5" s="152"/>
      <c r="AM5" s="50"/>
    </row>
    <row r="6" spans="3:39" ht="20.100000000000001" customHeight="1" x14ac:dyDescent="0.2">
      <c r="C6" s="116"/>
      <c r="D6" s="119"/>
      <c r="E6" s="124"/>
      <c r="F6" s="125"/>
      <c r="G6" s="125"/>
      <c r="H6" s="125"/>
      <c r="I6" s="125"/>
      <c r="J6" s="126"/>
      <c r="K6" s="13" t="s">
        <v>13</v>
      </c>
      <c r="L6" s="38" t="str">
        <f>IF(M6&gt;O6,"○",IF(M6&lt;O6,"×"," "))</f>
        <v>○</v>
      </c>
      <c r="M6" s="14">
        <v>6</v>
      </c>
      <c r="N6" s="15" t="s">
        <v>1</v>
      </c>
      <c r="O6" s="18">
        <v>0</v>
      </c>
      <c r="P6" s="24" t="str">
        <f>IF(M6&lt;O6,"○",IF(M6&gt;O6,"×"," "))</f>
        <v>×</v>
      </c>
      <c r="Q6" s="63" t="s">
        <v>13</v>
      </c>
      <c r="R6" s="64" t="str">
        <f>IF(S6&gt;U6,"○",IF(S6&lt;U6,"×"," "))</f>
        <v>×</v>
      </c>
      <c r="S6" s="14">
        <v>4</v>
      </c>
      <c r="T6" s="15" t="s">
        <v>1</v>
      </c>
      <c r="U6" s="18">
        <v>6</v>
      </c>
      <c r="V6" s="24" t="str">
        <f>IF(S6&lt;U6,"○",IF(S6&gt;U6,"×"," "))</f>
        <v>○</v>
      </c>
      <c r="W6" s="63" t="s">
        <v>13</v>
      </c>
      <c r="X6" s="64" t="str">
        <f>IF(Y6&gt;AA6,"○",IF(Y6&lt;AA6,"×"," "))</f>
        <v>○</v>
      </c>
      <c r="Y6" s="14">
        <v>6</v>
      </c>
      <c r="Z6" s="15" t="s">
        <v>1</v>
      </c>
      <c r="AA6" s="18">
        <v>2</v>
      </c>
      <c r="AB6" s="24" t="str">
        <f>IF(Y6&lt;AA6,"○",IF(Y6&gt;AA6,"×"," "))</f>
        <v>×</v>
      </c>
      <c r="AC6" s="63" t="s">
        <v>13</v>
      </c>
      <c r="AD6" s="64" t="str">
        <f>IF(AE6&gt;AG6,"○",IF(AE6&lt;AG6,"×"," "))</f>
        <v>○</v>
      </c>
      <c r="AE6" s="14">
        <v>6</v>
      </c>
      <c r="AF6" s="15" t="s">
        <v>1</v>
      </c>
      <c r="AG6" s="18">
        <v>2</v>
      </c>
      <c r="AH6" s="24" t="str">
        <f>IF(AE6&lt;AG6,"○",IF(AE6&gt;AG6,"×"," "))</f>
        <v>×</v>
      </c>
      <c r="AI6" s="25" t="s">
        <v>7</v>
      </c>
      <c r="AJ6" s="53">
        <f>AI7/AJ7*100</f>
        <v>65.384615384615387</v>
      </c>
      <c r="AK6" s="152"/>
      <c r="AM6" s="50"/>
    </row>
    <row r="7" spans="3:39" ht="20.100000000000001" customHeight="1" x14ac:dyDescent="0.2">
      <c r="C7" s="117"/>
      <c r="D7" s="120"/>
      <c r="E7" s="127"/>
      <c r="F7" s="128"/>
      <c r="G7" s="128"/>
      <c r="H7" s="128"/>
      <c r="I7" s="128"/>
      <c r="J7" s="129"/>
      <c r="K7" s="10" t="s">
        <v>4</v>
      </c>
      <c r="L7" s="12"/>
      <c r="M7" s="28">
        <f>SUM(M4:M6)</f>
        <v>17</v>
      </c>
      <c r="N7" s="29" t="s">
        <v>1</v>
      </c>
      <c r="O7" s="11">
        <f>SUM(O4:O6)</f>
        <v>11</v>
      </c>
      <c r="P7" s="30"/>
      <c r="Q7" s="10" t="s">
        <v>4</v>
      </c>
      <c r="R7" s="12"/>
      <c r="S7" s="28">
        <f>SUM(S4:S6)</f>
        <v>15</v>
      </c>
      <c r="T7" s="29" t="s">
        <v>1</v>
      </c>
      <c r="U7" s="11">
        <f>SUM(U4:U6)</f>
        <v>16</v>
      </c>
      <c r="V7" s="30"/>
      <c r="W7" s="10" t="s">
        <v>4</v>
      </c>
      <c r="X7" s="12"/>
      <c r="Y7" s="28">
        <f>SUM(Y4:Y6)</f>
        <v>18</v>
      </c>
      <c r="Z7" s="29" t="s">
        <v>1</v>
      </c>
      <c r="AA7" s="11">
        <f>SUM(AA4:AA6)</f>
        <v>5</v>
      </c>
      <c r="AB7" s="30"/>
      <c r="AC7" s="10" t="s">
        <v>4</v>
      </c>
      <c r="AD7" s="12"/>
      <c r="AE7" s="28">
        <f>SUM(AE4:AE6)</f>
        <v>18</v>
      </c>
      <c r="AF7" s="29" t="s">
        <v>1</v>
      </c>
      <c r="AG7" s="11">
        <f>SUM(AG4:AG6)</f>
        <v>4</v>
      </c>
      <c r="AH7" s="30"/>
      <c r="AI7" s="97">
        <f>SUM(G7,M7,S7,Y7,AE7)</f>
        <v>68</v>
      </c>
      <c r="AJ7" s="98">
        <f>SUM(G7,I7,M7,O7,S7,U7,Y7,AA7,AE7,AG7)</f>
        <v>104</v>
      </c>
      <c r="AK7" s="153"/>
      <c r="AM7" s="50"/>
    </row>
    <row r="8" spans="3:39" ht="20.100000000000001" customHeight="1" x14ac:dyDescent="0.2">
      <c r="C8" s="115">
        <f>C3+1</f>
        <v>24</v>
      </c>
      <c r="D8" s="118" t="str">
        <f>選手名簿!J17</f>
        <v>テルマエの前</v>
      </c>
      <c r="E8" s="7" t="str">
        <f>IF(G8&gt;I8,"○",IF(G8&lt;I8,"×"," "))</f>
        <v>×</v>
      </c>
      <c r="F8" s="16"/>
      <c r="G8" s="31">
        <f>COUNTIF(F9:F11,"○")</f>
        <v>1</v>
      </c>
      <c r="H8" s="32" t="s">
        <v>1</v>
      </c>
      <c r="I8" s="31">
        <f>COUNTIF(J9:J11,"○")</f>
        <v>2</v>
      </c>
      <c r="J8" s="33"/>
      <c r="K8" s="121"/>
      <c r="L8" s="122"/>
      <c r="M8" s="122"/>
      <c r="N8" s="122"/>
      <c r="O8" s="122"/>
      <c r="P8" s="123"/>
      <c r="Q8" s="7" t="str">
        <f>IF(S8&gt;U8,"○",IF(S8&lt;U8,"×"," "))</f>
        <v>○</v>
      </c>
      <c r="R8" s="16"/>
      <c r="S8" s="31">
        <f>COUNTIF(R9:R11,"○")</f>
        <v>2</v>
      </c>
      <c r="T8" s="32" t="s">
        <v>1</v>
      </c>
      <c r="U8" s="31">
        <f>COUNTIF(V9:V11,"○")</f>
        <v>1</v>
      </c>
      <c r="V8" s="33"/>
      <c r="W8" s="7" t="str">
        <f>IF(Y8&gt;AA8,"○",IF(Y8&lt;AA8,"×"," "))</f>
        <v>○</v>
      </c>
      <c r="X8" s="16"/>
      <c r="Y8" s="31">
        <f>COUNTIF(X9:X11,"○")</f>
        <v>3</v>
      </c>
      <c r="Z8" s="32" t="s">
        <v>1</v>
      </c>
      <c r="AA8" s="31">
        <f>COUNTIF(AB9:AB11,"○")</f>
        <v>0</v>
      </c>
      <c r="AB8" s="33"/>
      <c r="AC8" s="7" t="str">
        <f>IF(AE8&gt;AG8,"○",IF(AE8&lt;AG8,"×"," "))</f>
        <v>○</v>
      </c>
      <c r="AD8" s="16"/>
      <c r="AE8" s="31">
        <f>COUNTIF(AD9:AD11,"○")</f>
        <v>3</v>
      </c>
      <c r="AF8" s="32" t="s">
        <v>1</v>
      </c>
      <c r="AG8" s="31">
        <f>COUNTIF(AH9:AH11,"○")</f>
        <v>0</v>
      </c>
      <c r="AH8" s="33"/>
      <c r="AI8" s="49"/>
      <c r="AJ8" s="57"/>
      <c r="AK8" s="151" t="s">
        <v>282</v>
      </c>
      <c r="AM8" s="50"/>
    </row>
    <row r="9" spans="3:39" ht="20.100000000000001" customHeight="1" x14ac:dyDescent="0.2">
      <c r="C9" s="116"/>
      <c r="D9" s="119"/>
      <c r="E9" s="8" t="s">
        <v>11</v>
      </c>
      <c r="F9" s="36" t="str">
        <f>IF(G9&gt;I9,"○",IF(G9&lt;I9,"×"," "))</f>
        <v>○</v>
      </c>
      <c r="G9" s="19">
        <f>O4</f>
        <v>6</v>
      </c>
      <c r="H9" s="20" t="s">
        <v>1</v>
      </c>
      <c r="I9" s="21">
        <f>M4</f>
        <v>5</v>
      </c>
      <c r="J9" s="22" t="str">
        <f>IF(G9&lt;I9,"○",IF(G9&gt;I9,"×"," "))</f>
        <v>×</v>
      </c>
      <c r="K9" s="124"/>
      <c r="L9" s="125"/>
      <c r="M9" s="125"/>
      <c r="N9" s="125"/>
      <c r="O9" s="125"/>
      <c r="P9" s="126"/>
      <c r="Q9" s="8" t="s">
        <v>11</v>
      </c>
      <c r="R9" s="36" t="str">
        <f>IF(S9&gt;U9,"○",IF(S9&lt;U9,"×"," "))</f>
        <v>×</v>
      </c>
      <c r="S9" s="19">
        <v>5</v>
      </c>
      <c r="T9" s="20" t="s">
        <v>1</v>
      </c>
      <c r="U9" s="21">
        <v>6</v>
      </c>
      <c r="V9" s="22" t="str">
        <f>IF(S9&lt;U9,"○",IF(S9&gt;U9,"×"," "))</f>
        <v>○</v>
      </c>
      <c r="W9" s="59" t="s">
        <v>11</v>
      </c>
      <c r="X9" s="60" t="str">
        <f>IF(Y9&gt;AA9,"○",IF(Y9&lt;AA9,"×"," "))</f>
        <v>○</v>
      </c>
      <c r="Y9" s="19">
        <v>6</v>
      </c>
      <c r="Z9" s="20" t="s">
        <v>1</v>
      </c>
      <c r="AA9" s="21">
        <v>2</v>
      </c>
      <c r="AB9" s="22" t="str">
        <f>IF(Y9&lt;AA9,"○",IF(Y9&gt;AA9,"×"," "))</f>
        <v>×</v>
      </c>
      <c r="AC9" s="59" t="s">
        <v>11</v>
      </c>
      <c r="AD9" s="60" t="str">
        <f>IF(AE9&gt;AG9,"○",IF(AE9&lt;AG9,"×"," "))</f>
        <v>○</v>
      </c>
      <c r="AE9" s="19">
        <v>6</v>
      </c>
      <c r="AF9" s="20" t="s">
        <v>1</v>
      </c>
      <c r="AG9" s="21">
        <v>5</v>
      </c>
      <c r="AH9" s="22" t="str">
        <f>IF(AE9&lt;AG9,"○",IF(AE9&gt;AG9,"×"," "))</f>
        <v>×</v>
      </c>
      <c r="AI9" s="34" t="s">
        <v>6</v>
      </c>
      <c r="AJ9" s="51" t="str">
        <f>COUNTIF($E8:$AH8,"○")&amp;"勝 "&amp;COUNTIF($E8:$AH8,"×")&amp;"敗"</f>
        <v>3勝 1敗</v>
      </c>
      <c r="AK9" s="152"/>
      <c r="AM9" s="50"/>
    </row>
    <row r="10" spans="3:39" ht="20.100000000000001" customHeight="1" x14ac:dyDescent="0.2">
      <c r="C10" s="116"/>
      <c r="D10" s="119"/>
      <c r="E10" s="9" t="s">
        <v>12</v>
      </c>
      <c r="F10" s="37" t="str">
        <f>IF(G10&gt;I10,"○",IF(G10&lt;I10,"×"," "))</f>
        <v>×</v>
      </c>
      <c r="G10" s="6">
        <f>O5</f>
        <v>5</v>
      </c>
      <c r="H10" s="4" t="s">
        <v>1</v>
      </c>
      <c r="I10" s="17">
        <f>M5</f>
        <v>6</v>
      </c>
      <c r="J10" s="23" t="str">
        <f>IF(G10&lt;I10,"○",IF(G10&gt;I10,"×"," "))</f>
        <v>○</v>
      </c>
      <c r="K10" s="124"/>
      <c r="L10" s="125"/>
      <c r="M10" s="125"/>
      <c r="N10" s="125"/>
      <c r="O10" s="125"/>
      <c r="P10" s="126"/>
      <c r="Q10" s="9" t="s">
        <v>12</v>
      </c>
      <c r="R10" s="37" t="str">
        <f>IF(S10&gt;U10,"○",IF(S10&lt;U10,"×"," "))</f>
        <v>○</v>
      </c>
      <c r="S10" s="6">
        <v>6</v>
      </c>
      <c r="T10" s="4" t="s">
        <v>1</v>
      </c>
      <c r="U10" s="17">
        <v>5</v>
      </c>
      <c r="V10" s="23" t="str">
        <f>IF(S10&lt;U10,"○",IF(S10&gt;U10,"×"," "))</f>
        <v>×</v>
      </c>
      <c r="W10" s="61" t="s">
        <v>12</v>
      </c>
      <c r="X10" s="62" t="str">
        <f>IF(Y10&gt;AA10,"○",IF(Y10&lt;AA10,"×"," "))</f>
        <v>○</v>
      </c>
      <c r="Y10" s="6">
        <v>6</v>
      </c>
      <c r="Z10" s="4" t="s">
        <v>1</v>
      </c>
      <c r="AA10" s="17">
        <v>0</v>
      </c>
      <c r="AB10" s="23" t="str">
        <f>IF(Y10&lt;AA10,"○",IF(Y10&gt;AA10,"×"," "))</f>
        <v>×</v>
      </c>
      <c r="AC10" s="61" t="s">
        <v>12</v>
      </c>
      <c r="AD10" s="62" t="str">
        <f>IF(AE10&gt;AG10,"○",IF(AE10&lt;AG10,"×"," "))</f>
        <v>○</v>
      </c>
      <c r="AE10" s="6">
        <v>6</v>
      </c>
      <c r="AF10" s="4" t="s">
        <v>1</v>
      </c>
      <c r="AG10" s="17">
        <v>1</v>
      </c>
      <c r="AH10" s="23" t="str">
        <f>IF(AE10&lt;AG10,"○",IF(AE10&gt;AG10,"×"," "))</f>
        <v>×</v>
      </c>
      <c r="AI10" s="35" t="s">
        <v>14</v>
      </c>
      <c r="AJ10" s="52" t="str">
        <f>SUM($G8,$M8,$S8,$Y8,$AE8)&amp;"試合"</f>
        <v>9試合</v>
      </c>
      <c r="AK10" s="152"/>
      <c r="AM10" s="5"/>
    </row>
    <row r="11" spans="3:39" ht="20.100000000000001" customHeight="1" x14ac:dyDescent="0.2">
      <c r="C11" s="116"/>
      <c r="D11" s="119"/>
      <c r="E11" s="13" t="s">
        <v>13</v>
      </c>
      <c r="F11" s="38" t="str">
        <f>IF(G11&gt;I11,"○",IF(G11&lt;I11,"×"," "))</f>
        <v>×</v>
      </c>
      <c r="G11" s="14">
        <f>O6</f>
        <v>0</v>
      </c>
      <c r="H11" s="15" t="s">
        <v>1</v>
      </c>
      <c r="I11" s="18">
        <f>M6</f>
        <v>6</v>
      </c>
      <c r="J11" s="24" t="str">
        <f>IF(G11&lt;I11,"○",IF(G11&gt;I11,"×"," "))</f>
        <v>○</v>
      </c>
      <c r="K11" s="124"/>
      <c r="L11" s="125"/>
      <c r="M11" s="125"/>
      <c r="N11" s="125"/>
      <c r="O11" s="125"/>
      <c r="P11" s="126"/>
      <c r="Q11" s="13" t="s">
        <v>13</v>
      </c>
      <c r="R11" s="38" t="str">
        <f>IF(S11&gt;U11,"○",IF(S11&lt;U11,"×"," "))</f>
        <v>○</v>
      </c>
      <c r="S11" s="14">
        <v>6</v>
      </c>
      <c r="T11" s="15" t="s">
        <v>1</v>
      </c>
      <c r="U11" s="18">
        <v>5</v>
      </c>
      <c r="V11" s="24" t="str">
        <f>IF(S11&lt;U11,"○",IF(S11&gt;U11,"×"," "))</f>
        <v>×</v>
      </c>
      <c r="W11" s="63" t="s">
        <v>13</v>
      </c>
      <c r="X11" s="64" t="str">
        <f>IF(Y11&gt;AA11,"○",IF(Y11&lt;AA11,"×"," "))</f>
        <v>○</v>
      </c>
      <c r="Y11" s="14">
        <v>6</v>
      </c>
      <c r="Z11" s="15" t="s">
        <v>1</v>
      </c>
      <c r="AA11" s="18">
        <v>2</v>
      </c>
      <c r="AB11" s="24" t="str">
        <f>IF(Y11&lt;AA11,"○",IF(Y11&gt;AA11,"×"," "))</f>
        <v>×</v>
      </c>
      <c r="AC11" s="63" t="s">
        <v>13</v>
      </c>
      <c r="AD11" s="64" t="str">
        <f>IF(AE11&gt;AG11,"○",IF(AE11&lt;AG11,"×"," "))</f>
        <v>○</v>
      </c>
      <c r="AE11" s="14">
        <v>6</v>
      </c>
      <c r="AF11" s="15" t="s">
        <v>1</v>
      </c>
      <c r="AG11" s="18">
        <v>3</v>
      </c>
      <c r="AH11" s="24" t="str">
        <f>IF(AE11&lt;AG11,"○",IF(AE11&gt;AG11,"×"," "))</f>
        <v>×</v>
      </c>
      <c r="AI11" s="99" t="s">
        <v>7</v>
      </c>
      <c r="AJ11" s="100">
        <f>AI12/AJ12*100</f>
        <v>58.18181818181818</v>
      </c>
      <c r="AK11" s="152"/>
      <c r="AM11" s="5"/>
    </row>
    <row r="12" spans="3:39" ht="20.100000000000001" customHeight="1" x14ac:dyDescent="0.2">
      <c r="C12" s="117"/>
      <c r="D12" s="120"/>
      <c r="E12" s="10" t="s">
        <v>4</v>
      </c>
      <c r="F12" s="12"/>
      <c r="G12" s="28">
        <f>SUM(G9:G11)</f>
        <v>11</v>
      </c>
      <c r="H12" s="29" t="s">
        <v>1</v>
      </c>
      <c r="I12" s="11">
        <f>SUM(I9:I11)</f>
        <v>17</v>
      </c>
      <c r="J12" s="30"/>
      <c r="K12" s="127"/>
      <c r="L12" s="128"/>
      <c r="M12" s="128"/>
      <c r="N12" s="128"/>
      <c r="O12" s="128"/>
      <c r="P12" s="129"/>
      <c r="Q12" s="10" t="s">
        <v>4</v>
      </c>
      <c r="R12" s="12"/>
      <c r="S12" s="28">
        <f>SUM(S9:S11)</f>
        <v>17</v>
      </c>
      <c r="T12" s="29" t="s">
        <v>1</v>
      </c>
      <c r="U12" s="11">
        <f>SUM(U9:U11)</f>
        <v>16</v>
      </c>
      <c r="V12" s="30"/>
      <c r="W12" s="10" t="s">
        <v>4</v>
      </c>
      <c r="X12" s="12"/>
      <c r="Y12" s="28">
        <f>SUM(Y9:Y11)</f>
        <v>18</v>
      </c>
      <c r="Z12" s="29" t="s">
        <v>1</v>
      </c>
      <c r="AA12" s="11">
        <f>SUM(AA9:AA11)</f>
        <v>4</v>
      </c>
      <c r="AB12" s="30"/>
      <c r="AC12" s="10" t="s">
        <v>4</v>
      </c>
      <c r="AD12" s="12"/>
      <c r="AE12" s="28">
        <f>SUM(AE9:AE11)</f>
        <v>18</v>
      </c>
      <c r="AF12" s="29" t="s">
        <v>1</v>
      </c>
      <c r="AG12" s="11">
        <f>SUM(AG9:AG11)</f>
        <v>9</v>
      </c>
      <c r="AH12" s="30"/>
      <c r="AI12" s="26">
        <f>SUM(G12,M12,S12,Y12,AE12)</f>
        <v>64</v>
      </c>
      <c r="AJ12" s="54">
        <f>SUM(G12,I12,M12,O12,S12,U12,Y12,AA12,AE12,AG12)</f>
        <v>110</v>
      </c>
      <c r="AK12" s="153"/>
    </row>
    <row r="13" spans="3:39" ht="20.100000000000001" customHeight="1" x14ac:dyDescent="0.2">
      <c r="C13" s="115">
        <f t="shared" ref="C13" si="0">C8+1</f>
        <v>25</v>
      </c>
      <c r="D13" s="118" t="str">
        <f>選手名簿!K17</f>
        <v>サンピラー</v>
      </c>
      <c r="E13" s="7" t="str">
        <f>IF(G13&gt;I13,"○",IF(G13&lt;I13,"×"," "))</f>
        <v>○</v>
      </c>
      <c r="F13" s="16"/>
      <c r="G13" s="31">
        <f>COUNTIF(F14:F16,"○")</f>
        <v>2</v>
      </c>
      <c r="H13" s="32" t="s">
        <v>1</v>
      </c>
      <c r="I13" s="31">
        <f>COUNTIF(J14:J16,"○")</f>
        <v>1</v>
      </c>
      <c r="J13" s="33"/>
      <c r="K13" s="7" t="str">
        <f>IF(M13&gt;O13,"○",IF(M13&lt;O13,"×"," "))</f>
        <v>×</v>
      </c>
      <c r="L13" s="16"/>
      <c r="M13" s="31">
        <f>COUNTIF(L14:L16,"○")</f>
        <v>1</v>
      </c>
      <c r="N13" s="32" t="s">
        <v>1</v>
      </c>
      <c r="O13" s="31">
        <f>COUNTIF(P14:P16,"○")</f>
        <v>2</v>
      </c>
      <c r="P13" s="33"/>
      <c r="Q13" s="121"/>
      <c r="R13" s="122"/>
      <c r="S13" s="122"/>
      <c r="T13" s="122"/>
      <c r="U13" s="122"/>
      <c r="V13" s="123"/>
      <c r="W13" s="7" t="str">
        <f>IF(Y13&gt;AA13,"○",IF(Y13&lt;AA13,"×"," "))</f>
        <v>○</v>
      </c>
      <c r="X13" s="16"/>
      <c r="Y13" s="31">
        <f>COUNTIF(X14:X16,"○")</f>
        <v>3</v>
      </c>
      <c r="Z13" s="32" t="s">
        <v>1</v>
      </c>
      <c r="AA13" s="31">
        <f>COUNTIF(AB14:AB16,"○")</f>
        <v>0</v>
      </c>
      <c r="AB13" s="33"/>
      <c r="AC13" s="7" t="str">
        <f>IF(AE13&gt;AG13,"○",IF(AE13&lt;AG13,"×"," "))</f>
        <v>○</v>
      </c>
      <c r="AD13" s="16"/>
      <c r="AE13" s="31">
        <f>COUNTIF(AD14:AD16,"○")</f>
        <v>2</v>
      </c>
      <c r="AF13" s="32" t="s">
        <v>1</v>
      </c>
      <c r="AG13" s="31">
        <f>COUNTIF(AH14:AH16,"○")</f>
        <v>1</v>
      </c>
      <c r="AH13" s="33"/>
      <c r="AI13" s="49"/>
      <c r="AJ13" s="57"/>
      <c r="AK13" s="151" t="s">
        <v>280</v>
      </c>
    </row>
    <row r="14" spans="3:39" ht="20.100000000000001" customHeight="1" x14ac:dyDescent="0.2">
      <c r="C14" s="116"/>
      <c r="D14" s="119"/>
      <c r="E14" s="8" t="s">
        <v>11</v>
      </c>
      <c r="F14" s="36" t="str">
        <f>IF(G14&gt;I14,"○",IF(G14&lt;I14,"×"," "))</f>
        <v>○</v>
      </c>
      <c r="G14" s="19">
        <f>U4</f>
        <v>6</v>
      </c>
      <c r="H14" s="20" t="s">
        <v>1</v>
      </c>
      <c r="I14" s="21">
        <f>S4</f>
        <v>5</v>
      </c>
      <c r="J14" s="22" t="str">
        <f>IF(G14&lt;I14,"○",IF(G14&gt;I14,"×"," "))</f>
        <v>×</v>
      </c>
      <c r="K14" s="8" t="s">
        <v>11</v>
      </c>
      <c r="L14" s="36" t="str">
        <f>IF(M14&gt;O14,"○",IF(M14&lt;O14,"×"," "))</f>
        <v>○</v>
      </c>
      <c r="M14" s="19">
        <f>U9</f>
        <v>6</v>
      </c>
      <c r="N14" s="20" t="s">
        <v>1</v>
      </c>
      <c r="O14" s="21">
        <f>S9</f>
        <v>5</v>
      </c>
      <c r="P14" s="22" t="str">
        <f>IF(M14&lt;O14,"○",IF(M14&gt;O14,"×"," "))</f>
        <v>×</v>
      </c>
      <c r="Q14" s="124"/>
      <c r="R14" s="125"/>
      <c r="S14" s="125"/>
      <c r="T14" s="125"/>
      <c r="U14" s="125"/>
      <c r="V14" s="126"/>
      <c r="W14" s="8" t="s">
        <v>11</v>
      </c>
      <c r="X14" s="36" t="str">
        <f>IF(Y14&gt;AA14,"○",IF(Y14&lt;AA14,"×"," "))</f>
        <v>○</v>
      </c>
      <c r="Y14" s="19">
        <v>6</v>
      </c>
      <c r="Z14" s="20" t="s">
        <v>1</v>
      </c>
      <c r="AA14" s="21">
        <v>1</v>
      </c>
      <c r="AB14" s="22" t="str">
        <f>IF(Y14&lt;AA14,"○",IF(Y14&gt;AA14,"×"," "))</f>
        <v>×</v>
      </c>
      <c r="AC14" s="8" t="s">
        <v>11</v>
      </c>
      <c r="AD14" s="36" t="str">
        <f>IF(AE14&gt;AG14,"○",IF(AE14&lt;AG14,"×"," "))</f>
        <v>○</v>
      </c>
      <c r="AE14" s="19">
        <v>6</v>
      </c>
      <c r="AF14" s="20" t="s">
        <v>1</v>
      </c>
      <c r="AG14" s="21">
        <v>0</v>
      </c>
      <c r="AH14" s="22" t="str">
        <f>IF(AE14&lt;AG14,"○",IF(AE14&gt;AG14,"×"," "))</f>
        <v>×</v>
      </c>
      <c r="AI14" s="34" t="s">
        <v>6</v>
      </c>
      <c r="AJ14" s="51" t="str">
        <f>COUNTIF($E13:$AH13,"○")&amp;"勝 "&amp;COUNTIF($E13:$AH13,"×")&amp;"敗"</f>
        <v>3勝 1敗</v>
      </c>
      <c r="AK14" s="152"/>
    </row>
    <row r="15" spans="3:39" ht="20.100000000000001" customHeight="1" x14ac:dyDescent="0.2">
      <c r="C15" s="116"/>
      <c r="D15" s="119"/>
      <c r="E15" s="9" t="s">
        <v>12</v>
      </c>
      <c r="F15" s="37" t="str">
        <f>IF(G15&gt;I15,"○",IF(G15&lt;I15,"×"," "))</f>
        <v>×</v>
      </c>
      <c r="G15" s="6">
        <f t="shared" ref="G15:G16" si="1">U5</f>
        <v>4</v>
      </c>
      <c r="H15" s="4" t="s">
        <v>1</v>
      </c>
      <c r="I15" s="17">
        <f t="shared" ref="I15:I16" si="2">S5</f>
        <v>6</v>
      </c>
      <c r="J15" s="23" t="str">
        <f>IF(G15&lt;I15,"○",IF(G15&gt;I15,"×"," "))</f>
        <v>○</v>
      </c>
      <c r="K15" s="9" t="s">
        <v>12</v>
      </c>
      <c r="L15" s="37" t="str">
        <f>IF(M15&gt;O15,"○",IF(M15&lt;O15,"×"," "))</f>
        <v>×</v>
      </c>
      <c r="M15" s="6">
        <f t="shared" ref="M15:M16" si="3">U10</f>
        <v>5</v>
      </c>
      <c r="N15" s="4" t="s">
        <v>1</v>
      </c>
      <c r="O15" s="17">
        <f t="shared" ref="O15:O16" si="4">S10</f>
        <v>6</v>
      </c>
      <c r="P15" s="23" t="str">
        <f>IF(M15&lt;O15,"○",IF(M15&gt;O15,"×"," "))</f>
        <v>○</v>
      </c>
      <c r="Q15" s="124"/>
      <c r="R15" s="125"/>
      <c r="S15" s="125"/>
      <c r="T15" s="125"/>
      <c r="U15" s="125"/>
      <c r="V15" s="126"/>
      <c r="W15" s="9" t="s">
        <v>12</v>
      </c>
      <c r="X15" s="37" t="str">
        <f>IF(Y15&gt;AA15,"○",IF(Y15&lt;AA15,"×"," "))</f>
        <v>○</v>
      </c>
      <c r="Y15" s="6">
        <v>6</v>
      </c>
      <c r="Z15" s="4" t="s">
        <v>1</v>
      </c>
      <c r="AA15" s="17">
        <v>1</v>
      </c>
      <c r="AB15" s="23" t="str">
        <f>IF(Y15&lt;AA15,"○",IF(Y15&gt;AA15,"×"," "))</f>
        <v>×</v>
      </c>
      <c r="AC15" s="9" t="s">
        <v>12</v>
      </c>
      <c r="AD15" s="37" t="str">
        <f>IF(AE15&gt;AG15,"○",IF(AE15&lt;AG15,"×"," "))</f>
        <v>○</v>
      </c>
      <c r="AE15" s="6">
        <v>6</v>
      </c>
      <c r="AF15" s="4" t="s">
        <v>1</v>
      </c>
      <c r="AG15" s="17">
        <v>2</v>
      </c>
      <c r="AH15" s="23" t="str">
        <f>IF(AE15&lt;AG15,"○",IF(AE15&gt;AG15,"×"," "))</f>
        <v>×</v>
      </c>
      <c r="AI15" s="35" t="s">
        <v>14</v>
      </c>
      <c r="AJ15" s="52" t="str">
        <f>SUM($G13,$M13,$S13,$Y13,$AE13)&amp;"試合"</f>
        <v>8試合</v>
      </c>
      <c r="AK15" s="152"/>
      <c r="AM15" s="5"/>
    </row>
    <row r="16" spans="3:39" ht="20.100000000000001" customHeight="1" x14ac:dyDescent="0.2">
      <c r="C16" s="116"/>
      <c r="D16" s="119"/>
      <c r="E16" s="13" t="s">
        <v>13</v>
      </c>
      <c r="F16" s="38" t="str">
        <f>IF(G16&gt;I16,"○",IF(G16&lt;I16,"×"," "))</f>
        <v>○</v>
      </c>
      <c r="G16" s="14">
        <f t="shared" si="1"/>
        <v>6</v>
      </c>
      <c r="H16" s="15" t="s">
        <v>1</v>
      </c>
      <c r="I16" s="18">
        <f t="shared" si="2"/>
        <v>4</v>
      </c>
      <c r="J16" s="24" t="str">
        <f>IF(G16&lt;I16,"○",IF(G16&gt;I16,"×"," "))</f>
        <v>×</v>
      </c>
      <c r="K16" s="13" t="s">
        <v>13</v>
      </c>
      <c r="L16" s="38" t="str">
        <f>IF(M16&gt;O16,"○",IF(M16&lt;O16,"×"," "))</f>
        <v>×</v>
      </c>
      <c r="M16" s="14">
        <f t="shared" si="3"/>
        <v>5</v>
      </c>
      <c r="N16" s="15" t="s">
        <v>1</v>
      </c>
      <c r="O16" s="18">
        <f t="shared" si="4"/>
        <v>6</v>
      </c>
      <c r="P16" s="24" t="str">
        <f>IF(M16&lt;O16,"○",IF(M16&gt;O16,"×"," "))</f>
        <v>○</v>
      </c>
      <c r="Q16" s="124"/>
      <c r="R16" s="125"/>
      <c r="S16" s="125"/>
      <c r="T16" s="125"/>
      <c r="U16" s="125"/>
      <c r="V16" s="126"/>
      <c r="W16" s="13" t="s">
        <v>13</v>
      </c>
      <c r="X16" s="38" t="str">
        <f>IF(Y16&gt;AA16,"○",IF(Y16&lt;AA16,"×"," "))</f>
        <v>○</v>
      </c>
      <c r="Y16" s="14">
        <v>6</v>
      </c>
      <c r="Z16" s="15" t="s">
        <v>1</v>
      </c>
      <c r="AA16" s="18">
        <v>2</v>
      </c>
      <c r="AB16" s="24" t="str">
        <f>IF(Y16&lt;AA16,"○",IF(Y16&gt;AA16,"×"," "))</f>
        <v>×</v>
      </c>
      <c r="AC16" s="13" t="s">
        <v>13</v>
      </c>
      <c r="AD16" s="38" t="str">
        <f>IF(AE16&gt;AG16,"○",IF(AE16&lt;AG16,"×"," "))</f>
        <v>×</v>
      </c>
      <c r="AE16" s="14">
        <v>2</v>
      </c>
      <c r="AF16" s="15" t="s">
        <v>1</v>
      </c>
      <c r="AG16" s="18">
        <v>6</v>
      </c>
      <c r="AH16" s="24" t="str">
        <f>IF(AE16&lt;AG16,"○",IF(AE16&gt;AG16,"×"," "))</f>
        <v>○</v>
      </c>
      <c r="AI16" s="25" t="s">
        <v>7</v>
      </c>
      <c r="AJ16" s="53">
        <f>AI17/AJ17*100</f>
        <v>59.259259259259252</v>
      </c>
      <c r="AK16" s="152"/>
      <c r="AM16" s="5"/>
    </row>
    <row r="17" spans="3:39" ht="20.100000000000001" customHeight="1" x14ac:dyDescent="0.2">
      <c r="C17" s="117"/>
      <c r="D17" s="120"/>
      <c r="E17" s="10" t="s">
        <v>4</v>
      </c>
      <c r="F17" s="12"/>
      <c r="G17" s="28">
        <f>SUM(G14:G16)</f>
        <v>16</v>
      </c>
      <c r="H17" s="29" t="s">
        <v>1</v>
      </c>
      <c r="I17" s="11">
        <f>SUM(I14:I16)</f>
        <v>15</v>
      </c>
      <c r="J17" s="30"/>
      <c r="K17" s="10" t="s">
        <v>4</v>
      </c>
      <c r="L17" s="12"/>
      <c r="M17" s="28">
        <f>SUM(M14:M16)</f>
        <v>16</v>
      </c>
      <c r="N17" s="29" t="s">
        <v>1</v>
      </c>
      <c r="O17" s="11">
        <f>SUM(O14:O16)</f>
        <v>17</v>
      </c>
      <c r="P17" s="30"/>
      <c r="Q17" s="127"/>
      <c r="R17" s="128"/>
      <c r="S17" s="128"/>
      <c r="T17" s="128"/>
      <c r="U17" s="128"/>
      <c r="V17" s="129"/>
      <c r="W17" s="10" t="s">
        <v>4</v>
      </c>
      <c r="X17" s="12"/>
      <c r="Y17" s="28">
        <f>SUM(Y14:Y16)</f>
        <v>18</v>
      </c>
      <c r="Z17" s="29" t="s">
        <v>1</v>
      </c>
      <c r="AA17" s="11">
        <f>SUM(AA14:AA16)</f>
        <v>4</v>
      </c>
      <c r="AB17" s="30"/>
      <c r="AC17" s="10" t="s">
        <v>4</v>
      </c>
      <c r="AD17" s="12"/>
      <c r="AE17" s="28">
        <f>SUM(AE14:AE16)</f>
        <v>14</v>
      </c>
      <c r="AF17" s="29" t="s">
        <v>1</v>
      </c>
      <c r="AG17" s="11">
        <f>SUM(AG14:AG16)</f>
        <v>8</v>
      </c>
      <c r="AH17" s="30"/>
      <c r="AI17" s="101">
        <f>SUM(G17,M17,S17,Y17,AE17)</f>
        <v>64</v>
      </c>
      <c r="AJ17" s="102">
        <f>SUM(G17,I17,M17,O17,S17,U17,Y17,AA17,AE17,AG17)</f>
        <v>108</v>
      </c>
      <c r="AK17" s="152"/>
    </row>
    <row r="18" spans="3:39" ht="20.100000000000001" customHeight="1" x14ac:dyDescent="0.2">
      <c r="C18" s="115">
        <f t="shared" ref="C18" si="5">C13+1</f>
        <v>26</v>
      </c>
      <c r="D18" s="118" t="str">
        <f>選手名簿!L17</f>
        <v>ブルスロマウリ</v>
      </c>
      <c r="E18" s="7" t="str">
        <f>IF(G18&gt;I18,"○",IF(G18&lt;I18,"×"," "))</f>
        <v>×</v>
      </c>
      <c r="F18" s="16"/>
      <c r="G18" s="31">
        <f>COUNTIF(F19:F21,"○")</f>
        <v>0</v>
      </c>
      <c r="H18" s="32" t="s">
        <v>1</v>
      </c>
      <c r="I18" s="31">
        <f>COUNTIF(J19:J21,"○")</f>
        <v>3</v>
      </c>
      <c r="J18" s="33"/>
      <c r="K18" s="7" t="str">
        <f>IF(M18&gt;O18,"○",IF(M18&lt;O18,"×"," "))</f>
        <v>×</v>
      </c>
      <c r="L18" s="16"/>
      <c r="M18" s="31">
        <f>COUNTIF(L19:L21,"○")</f>
        <v>0</v>
      </c>
      <c r="N18" s="32" t="s">
        <v>1</v>
      </c>
      <c r="O18" s="31">
        <f>COUNTIF(P19:P21,"○")</f>
        <v>3</v>
      </c>
      <c r="P18" s="33"/>
      <c r="Q18" s="7" t="str">
        <f>IF(S18&gt;U18,"○",IF(S18&lt;U18,"×"," "))</f>
        <v>×</v>
      </c>
      <c r="R18" s="16"/>
      <c r="S18" s="31">
        <f>COUNTIF(R19:R21,"○")</f>
        <v>0</v>
      </c>
      <c r="T18" s="32" t="s">
        <v>1</v>
      </c>
      <c r="U18" s="31">
        <f>COUNTIF(V19:V21,"○")</f>
        <v>3</v>
      </c>
      <c r="V18" s="33"/>
      <c r="W18" s="121"/>
      <c r="X18" s="122"/>
      <c r="Y18" s="122"/>
      <c r="Z18" s="122"/>
      <c r="AA18" s="122"/>
      <c r="AB18" s="123"/>
      <c r="AC18" s="7" t="str">
        <f>IF(AE18&gt;AG18,"○",IF(AE18&lt;AG18,"×"," "))</f>
        <v>×</v>
      </c>
      <c r="AD18" s="16"/>
      <c r="AE18" s="31">
        <f>COUNTIF(AD19:AD21,"○")</f>
        <v>0</v>
      </c>
      <c r="AF18" s="32" t="s">
        <v>1</v>
      </c>
      <c r="AG18" s="31">
        <f>COUNTIF(AH19:AH21,"○")</f>
        <v>3</v>
      </c>
      <c r="AH18" s="33"/>
      <c r="AI18" s="49"/>
      <c r="AJ18" s="57"/>
      <c r="AK18" s="130">
        <v>5</v>
      </c>
    </row>
    <row r="19" spans="3:39" ht="20.100000000000001" customHeight="1" x14ac:dyDescent="0.2">
      <c r="C19" s="116"/>
      <c r="D19" s="119"/>
      <c r="E19" s="8" t="s">
        <v>11</v>
      </c>
      <c r="F19" s="36" t="str">
        <f>IF(G19&gt;I19,"○",IF(G19&lt;I19,"×"," "))</f>
        <v>×</v>
      </c>
      <c r="G19" s="19">
        <f>AA4</f>
        <v>3</v>
      </c>
      <c r="H19" s="20" t="s">
        <v>1</v>
      </c>
      <c r="I19" s="21">
        <f>Y4</f>
        <v>6</v>
      </c>
      <c r="J19" s="22" t="str">
        <f>IF(G19&lt;I19,"○",IF(G19&gt;I19,"×"," "))</f>
        <v>○</v>
      </c>
      <c r="K19" s="8" t="s">
        <v>11</v>
      </c>
      <c r="L19" s="36" t="str">
        <f>IF(M19&gt;O19,"○",IF(M19&lt;O19,"×"," "))</f>
        <v>×</v>
      </c>
      <c r="M19" s="19">
        <f>AA9</f>
        <v>2</v>
      </c>
      <c r="N19" s="20" t="s">
        <v>1</v>
      </c>
      <c r="O19" s="21">
        <f>Y9</f>
        <v>6</v>
      </c>
      <c r="P19" s="22" t="str">
        <f>IF(M19&lt;O19,"○",IF(M19&gt;O19,"×"," "))</f>
        <v>○</v>
      </c>
      <c r="Q19" s="8" t="s">
        <v>11</v>
      </c>
      <c r="R19" s="36" t="str">
        <f>IF(S19&gt;U19,"○",IF(S19&lt;U19,"×"," "))</f>
        <v>×</v>
      </c>
      <c r="S19" s="19">
        <f>AA14</f>
        <v>1</v>
      </c>
      <c r="T19" s="20" t="s">
        <v>1</v>
      </c>
      <c r="U19" s="21">
        <f>Y14</f>
        <v>6</v>
      </c>
      <c r="V19" s="22" t="str">
        <f>IF(S19&lt;U19,"○",IF(S19&gt;U19,"×"," "))</f>
        <v>○</v>
      </c>
      <c r="W19" s="124"/>
      <c r="X19" s="125"/>
      <c r="Y19" s="125"/>
      <c r="Z19" s="125"/>
      <c r="AA19" s="125"/>
      <c r="AB19" s="126"/>
      <c r="AC19" s="8" t="s">
        <v>11</v>
      </c>
      <c r="AD19" s="36" t="str">
        <f>IF(AE19&gt;AG19,"○",IF(AE19&lt;AG19,"×"," "))</f>
        <v>×</v>
      </c>
      <c r="AE19" s="19">
        <v>1</v>
      </c>
      <c r="AF19" s="20" t="s">
        <v>1</v>
      </c>
      <c r="AG19" s="21">
        <v>6</v>
      </c>
      <c r="AH19" s="22" t="str">
        <f>IF(AE19&lt;AG19,"○",IF(AE19&gt;AG19,"×"," "))</f>
        <v>○</v>
      </c>
      <c r="AI19" s="34" t="s">
        <v>6</v>
      </c>
      <c r="AJ19" s="51" t="str">
        <f>COUNTIF($E18:$AH18,"○")&amp;"勝 "&amp;COUNTIF($E18:$AH18,"×")&amp;"敗"</f>
        <v>0勝 4敗</v>
      </c>
      <c r="AK19" s="131"/>
    </row>
    <row r="20" spans="3:39" ht="20.100000000000001" customHeight="1" x14ac:dyDescent="0.2">
      <c r="C20" s="116"/>
      <c r="D20" s="119"/>
      <c r="E20" s="9" t="s">
        <v>12</v>
      </c>
      <c r="F20" s="37" t="str">
        <f>IF(G20&gt;I20,"○",IF(G20&lt;I20,"×"," "))</f>
        <v>×</v>
      </c>
      <c r="G20" s="6">
        <f t="shared" ref="G20:G21" si="6">AA5</f>
        <v>0</v>
      </c>
      <c r="H20" s="4" t="s">
        <v>1</v>
      </c>
      <c r="I20" s="17">
        <f t="shared" ref="I20:I21" si="7">Y5</f>
        <v>6</v>
      </c>
      <c r="J20" s="23" t="str">
        <f>IF(G20&lt;I20,"○",IF(G20&gt;I20,"×"," "))</f>
        <v>○</v>
      </c>
      <c r="K20" s="9" t="s">
        <v>12</v>
      </c>
      <c r="L20" s="37" t="str">
        <f>IF(M20&gt;O20,"○",IF(M20&lt;O20,"×"," "))</f>
        <v>×</v>
      </c>
      <c r="M20" s="6">
        <f t="shared" ref="M20:M21" si="8">AA10</f>
        <v>0</v>
      </c>
      <c r="N20" s="4" t="s">
        <v>1</v>
      </c>
      <c r="O20" s="17">
        <f t="shared" ref="O20:O21" si="9">Y10</f>
        <v>6</v>
      </c>
      <c r="P20" s="23" t="str">
        <f>IF(M20&lt;O20,"○",IF(M20&gt;O20,"×"," "))</f>
        <v>○</v>
      </c>
      <c r="Q20" s="9" t="s">
        <v>12</v>
      </c>
      <c r="R20" s="37" t="str">
        <f>IF(S20&gt;U20,"○",IF(S20&lt;U20,"×"," "))</f>
        <v>×</v>
      </c>
      <c r="S20" s="6">
        <f t="shared" ref="S20:S21" si="10">AA15</f>
        <v>1</v>
      </c>
      <c r="T20" s="4" t="s">
        <v>1</v>
      </c>
      <c r="U20" s="17">
        <f t="shared" ref="U20:U21" si="11">Y15</f>
        <v>6</v>
      </c>
      <c r="V20" s="23" t="str">
        <f>IF(S20&lt;U20,"○",IF(S20&gt;U20,"×"," "))</f>
        <v>○</v>
      </c>
      <c r="W20" s="124"/>
      <c r="X20" s="125"/>
      <c r="Y20" s="125"/>
      <c r="Z20" s="125"/>
      <c r="AA20" s="125"/>
      <c r="AB20" s="126"/>
      <c r="AC20" s="9" t="s">
        <v>12</v>
      </c>
      <c r="AD20" s="37" t="str">
        <f>IF(AE20&gt;AG20,"○",IF(AE20&lt;AG20,"×"," "))</f>
        <v>×</v>
      </c>
      <c r="AE20" s="6">
        <v>1</v>
      </c>
      <c r="AF20" s="4" t="s">
        <v>1</v>
      </c>
      <c r="AG20" s="17">
        <v>6</v>
      </c>
      <c r="AH20" s="23" t="str">
        <f>IF(AE20&lt;AG20,"○",IF(AE20&gt;AG20,"×"," "))</f>
        <v>○</v>
      </c>
      <c r="AI20" s="35" t="s">
        <v>14</v>
      </c>
      <c r="AJ20" s="52" t="str">
        <f>SUM($G18,$M18,$S18,$Y18,$AE18)&amp;"試合"</f>
        <v>0試合</v>
      </c>
      <c r="AK20" s="131"/>
      <c r="AM20" s="5"/>
    </row>
    <row r="21" spans="3:39" ht="20.100000000000001" customHeight="1" x14ac:dyDescent="0.2">
      <c r="C21" s="116"/>
      <c r="D21" s="119"/>
      <c r="E21" s="13" t="s">
        <v>13</v>
      </c>
      <c r="F21" s="38" t="str">
        <f>IF(G21&gt;I21,"○",IF(G21&lt;I21,"×"," "))</f>
        <v>×</v>
      </c>
      <c r="G21" s="14">
        <f t="shared" si="6"/>
        <v>2</v>
      </c>
      <c r="H21" s="15" t="s">
        <v>1</v>
      </c>
      <c r="I21" s="18">
        <f t="shared" si="7"/>
        <v>6</v>
      </c>
      <c r="J21" s="24" t="str">
        <f>IF(G21&lt;I21,"○",IF(G21&gt;I21,"×"," "))</f>
        <v>○</v>
      </c>
      <c r="K21" s="13" t="s">
        <v>13</v>
      </c>
      <c r="L21" s="38" t="str">
        <f>IF(M21&gt;O21,"○",IF(M21&lt;O21,"×"," "))</f>
        <v>×</v>
      </c>
      <c r="M21" s="14">
        <f t="shared" si="8"/>
        <v>2</v>
      </c>
      <c r="N21" s="15" t="s">
        <v>1</v>
      </c>
      <c r="O21" s="18">
        <f t="shared" si="9"/>
        <v>6</v>
      </c>
      <c r="P21" s="24" t="str">
        <f>IF(M21&lt;O21,"○",IF(M21&gt;O21,"×"," "))</f>
        <v>○</v>
      </c>
      <c r="Q21" s="13" t="s">
        <v>13</v>
      </c>
      <c r="R21" s="38" t="str">
        <f>IF(S21&gt;U21,"○",IF(S21&lt;U21,"×"," "))</f>
        <v>×</v>
      </c>
      <c r="S21" s="14">
        <f t="shared" si="10"/>
        <v>2</v>
      </c>
      <c r="T21" s="15" t="s">
        <v>1</v>
      </c>
      <c r="U21" s="18">
        <f t="shared" si="11"/>
        <v>6</v>
      </c>
      <c r="V21" s="24" t="str">
        <f>IF(S21&lt;U21,"○",IF(S21&gt;U21,"×"," "))</f>
        <v>○</v>
      </c>
      <c r="W21" s="124"/>
      <c r="X21" s="125"/>
      <c r="Y21" s="125"/>
      <c r="Z21" s="125"/>
      <c r="AA21" s="125"/>
      <c r="AB21" s="126"/>
      <c r="AC21" s="13" t="s">
        <v>13</v>
      </c>
      <c r="AD21" s="38" t="str">
        <f>IF(AE21&gt;AG21,"○",IF(AE21&lt;AG21,"×"," "))</f>
        <v>×</v>
      </c>
      <c r="AE21" s="14">
        <v>5</v>
      </c>
      <c r="AF21" s="15" t="s">
        <v>1</v>
      </c>
      <c r="AG21" s="18">
        <v>6</v>
      </c>
      <c r="AH21" s="24" t="str">
        <f>IF(AE21&lt;AG21,"○",IF(AE21&gt;AG21,"×"," "))</f>
        <v>○</v>
      </c>
      <c r="AI21" s="103" t="s">
        <v>7</v>
      </c>
      <c r="AJ21" s="104">
        <f>AI22/AJ22*100</f>
        <v>21.739130434782609</v>
      </c>
      <c r="AK21" s="131"/>
      <c r="AM21" s="5"/>
    </row>
    <row r="22" spans="3:39" ht="20.100000000000001" customHeight="1" x14ac:dyDescent="0.2">
      <c r="C22" s="117"/>
      <c r="D22" s="120"/>
      <c r="E22" s="10" t="s">
        <v>4</v>
      </c>
      <c r="F22" s="12"/>
      <c r="G22" s="28">
        <f>SUM(G19:G21)</f>
        <v>5</v>
      </c>
      <c r="H22" s="29" t="s">
        <v>1</v>
      </c>
      <c r="I22" s="11">
        <f>SUM(I19:I21)</f>
        <v>18</v>
      </c>
      <c r="J22" s="30"/>
      <c r="K22" s="10" t="s">
        <v>4</v>
      </c>
      <c r="L22" s="12"/>
      <c r="M22" s="28">
        <f>SUM(M19:M21)</f>
        <v>4</v>
      </c>
      <c r="N22" s="29" t="s">
        <v>1</v>
      </c>
      <c r="O22" s="11">
        <f>SUM(O19:O21)</f>
        <v>18</v>
      </c>
      <c r="P22" s="30"/>
      <c r="Q22" s="10" t="s">
        <v>4</v>
      </c>
      <c r="R22" s="12"/>
      <c r="S22" s="28">
        <f>SUM(S19:S21)</f>
        <v>4</v>
      </c>
      <c r="T22" s="29" t="s">
        <v>1</v>
      </c>
      <c r="U22" s="11">
        <f>SUM(U19:U21)</f>
        <v>18</v>
      </c>
      <c r="V22" s="30"/>
      <c r="W22" s="127"/>
      <c r="X22" s="128"/>
      <c r="Y22" s="128"/>
      <c r="Z22" s="128"/>
      <c r="AA22" s="128"/>
      <c r="AB22" s="129"/>
      <c r="AC22" s="10" t="s">
        <v>4</v>
      </c>
      <c r="AD22" s="12"/>
      <c r="AE22" s="28">
        <f>SUM(AE19:AE21)</f>
        <v>7</v>
      </c>
      <c r="AF22" s="29" t="s">
        <v>1</v>
      </c>
      <c r="AG22" s="11">
        <f>SUM(AG19:AG21)</f>
        <v>18</v>
      </c>
      <c r="AH22" s="30"/>
      <c r="AI22" s="26">
        <f>SUM(G22,M22,S22,Y22,AE22)</f>
        <v>20</v>
      </c>
      <c r="AJ22" s="54">
        <f>SUM(G22,I22,M22,O22,S22,U22,Y22,AA22,AE22,AG22)</f>
        <v>92</v>
      </c>
      <c r="AK22" s="131"/>
    </row>
    <row r="23" spans="3:39" ht="20.100000000000001" customHeight="1" x14ac:dyDescent="0.2">
      <c r="C23" s="115">
        <f t="shared" ref="C23" si="12">C18+1</f>
        <v>27</v>
      </c>
      <c r="D23" s="118" t="str">
        <f>選手名簿!M17</f>
        <v>チームK</v>
      </c>
      <c r="E23" s="7" t="str">
        <f>IF(G23&gt;I23,"○",IF(G23&lt;I23,"×"," "))</f>
        <v>×</v>
      </c>
      <c r="F23" s="16"/>
      <c r="G23" s="31">
        <f>COUNTIF(F24:F26,"○")</f>
        <v>0</v>
      </c>
      <c r="H23" s="32" t="s">
        <v>1</v>
      </c>
      <c r="I23" s="31">
        <f>COUNTIF(J24:J26,"○")</f>
        <v>3</v>
      </c>
      <c r="J23" s="33"/>
      <c r="K23" s="7" t="str">
        <f>IF(M23&gt;O23,"○",IF(M23&lt;O23,"×"," "))</f>
        <v>×</v>
      </c>
      <c r="L23" s="16"/>
      <c r="M23" s="31">
        <f>COUNTIF(L24:L26,"○")</f>
        <v>0</v>
      </c>
      <c r="N23" s="32" t="s">
        <v>1</v>
      </c>
      <c r="O23" s="31">
        <f>COUNTIF(P24:P26,"○")</f>
        <v>3</v>
      </c>
      <c r="P23" s="33"/>
      <c r="Q23" s="7" t="str">
        <f>IF(S23&gt;U23,"○",IF(S23&lt;U23,"×"," "))</f>
        <v>×</v>
      </c>
      <c r="R23" s="16"/>
      <c r="S23" s="31">
        <f>COUNTIF(R24:R26,"○")</f>
        <v>1</v>
      </c>
      <c r="T23" s="32" t="s">
        <v>1</v>
      </c>
      <c r="U23" s="31">
        <f>COUNTIF(V24:V26,"○")</f>
        <v>2</v>
      </c>
      <c r="V23" s="33"/>
      <c r="W23" s="7" t="str">
        <f>IF(Y23&gt;AA23,"○",IF(Y23&lt;AA23,"×"," "))</f>
        <v>○</v>
      </c>
      <c r="X23" s="16"/>
      <c r="Y23" s="31">
        <f>COUNTIF(X24:X26,"○")</f>
        <v>3</v>
      </c>
      <c r="Z23" s="32" t="s">
        <v>1</v>
      </c>
      <c r="AA23" s="31">
        <f>COUNTIF(AB24:AB26,"○")</f>
        <v>0</v>
      </c>
      <c r="AB23" s="33"/>
      <c r="AC23" s="121"/>
      <c r="AD23" s="122"/>
      <c r="AE23" s="122"/>
      <c r="AF23" s="122"/>
      <c r="AG23" s="122"/>
      <c r="AH23" s="123"/>
      <c r="AI23" s="49"/>
      <c r="AJ23" s="57"/>
      <c r="AK23" s="130">
        <v>4</v>
      </c>
    </row>
    <row r="24" spans="3:39" ht="20.100000000000001" customHeight="1" x14ac:dyDescent="0.2">
      <c r="C24" s="116"/>
      <c r="D24" s="119"/>
      <c r="E24" s="8" t="s">
        <v>11</v>
      </c>
      <c r="F24" s="71" t="str">
        <f>IF(G24&gt;I24,"○",IF(G24&lt;I24,"×"," "))</f>
        <v>×</v>
      </c>
      <c r="G24" s="72">
        <f>AG4</f>
        <v>2</v>
      </c>
      <c r="H24" s="73" t="s">
        <v>1</v>
      </c>
      <c r="I24" s="74">
        <f>AE4</f>
        <v>6</v>
      </c>
      <c r="J24" s="22" t="str">
        <f>IF(G24&lt;I24,"○",IF(G24&gt;I24,"×"," "))</f>
        <v>○</v>
      </c>
      <c r="K24" s="8" t="s">
        <v>11</v>
      </c>
      <c r="L24" s="36" t="str">
        <f>IF(M24&gt;O24,"○",IF(M24&lt;O24,"×"," "))</f>
        <v>×</v>
      </c>
      <c r="M24" s="19">
        <f>AG9</f>
        <v>5</v>
      </c>
      <c r="N24" s="20" t="s">
        <v>1</v>
      </c>
      <c r="O24" s="21">
        <f>AE9</f>
        <v>6</v>
      </c>
      <c r="P24" s="22" t="str">
        <f>IF(M24&lt;O24,"○",IF(M24&gt;O24,"×"," "))</f>
        <v>○</v>
      </c>
      <c r="Q24" s="8" t="s">
        <v>11</v>
      </c>
      <c r="R24" s="71" t="str">
        <f>IF(S24&gt;U24,"○",IF(S24&lt;U24,"×"," "))</f>
        <v>×</v>
      </c>
      <c r="S24" s="72">
        <f>AG14</f>
        <v>0</v>
      </c>
      <c r="T24" s="73" t="s">
        <v>1</v>
      </c>
      <c r="U24" s="74">
        <f>AE14</f>
        <v>6</v>
      </c>
      <c r="V24" s="76" t="str">
        <f>IF(S24&lt;U24,"○",IF(S24&gt;U24,"×"," "))</f>
        <v>○</v>
      </c>
      <c r="W24" s="8" t="s">
        <v>11</v>
      </c>
      <c r="X24" s="36" t="str">
        <f>IF(Y24&gt;AA24,"○",IF(Y24&lt;AA24,"×"," "))</f>
        <v>○</v>
      </c>
      <c r="Y24" s="19">
        <f>AG19</f>
        <v>6</v>
      </c>
      <c r="Z24" s="20" t="s">
        <v>1</v>
      </c>
      <c r="AA24" s="21">
        <f>AE19</f>
        <v>1</v>
      </c>
      <c r="AB24" s="22" t="str">
        <f>IF(Y24&lt;AA24,"○",IF(Y24&gt;AA24,"×"," "))</f>
        <v>×</v>
      </c>
      <c r="AC24" s="124"/>
      <c r="AD24" s="125"/>
      <c r="AE24" s="125"/>
      <c r="AF24" s="125"/>
      <c r="AG24" s="125"/>
      <c r="AH24" s="126"/>
      <c r="AI24" s="34" t="s">
        <v>6</v>
      </c>
      <c r="AJ24" s="51" t="str">
        <f>COUNTIF($E23:$AH23,"○")&amp;"勝 "&amp;COUNTIF($E23:$AH23,"×")&amp;"敗"</f>
        <v>1勝 3敗</v>
      </c>
      <c r="AK24" s="131"/>
    </row>
    <row r="25" spans="3:39" ht="20.100000000000001" customHeight="1" x14ac:dyDescent="0.2">
      <c r="C25" s="116"/>
      <c r="D25" s="119"/>
      <c r="E25" s="9" t="s">
        <v>12</v>
      </c>
      <c r="F25" s="37" t="str">
        <f>IF(G25&gt;I25,"○",IF(G25&lt;I25,"×"," "))</f>
        <v>×</v>
      </c>
      <c r="G25" s="6">
        <f t="shared" ref="G25" si="13">AG5</f>
        <v>0</v>
      </c>
      <c r="H25" s="4" t="s">
        <v>1</v>
      </c>
      <c r="I25" s="17">
        <f t="shared" ref="I25:I26" si="14">AE5</f>
        <v>6</v>
      </c>
      <c r="J25" s="23" t="str">
        <f>IF(G25&lt;I25,"○",IF(G25&gt;I25,"×"," "))</f>
        <v>○</v>
      </c>
      <c r="K25" s="9" t="s">
        <v>12</v>
      </c>
      <c r="L25" s="37" t="str">
        <f>IF(M25&gt;O25,"○",IF(M25&lt;O25,"×"," "))</f>
        <v>×</v>
      </c>
      <c r="M25" s="6">
        <f t="shared" ref="M25:M26" si="15">AG10</f>
        <v>1</v>
      </c>
      <c r="N25" s="4" t="s">
        <v>1</v>
      </c>
      <c r="O25" s="17">
        <f t="shared" ref="O25:O26" si="16">AE10</f>
        <v>6</v>
      </c>
      <c r="P25" s="23" t="str">
        <f>IF(M25&lt;O25,"○",IF(M25&gt;O25,"×"," "))</f>
        <v>○</v>
      </c>
      <c r="Q25" s="9" t="s">
        <v>12</v>
      </c>
      <c r="R25" s="37" t="str">
        <f>IF(S25&gt;U25,"○",IF(S25&lt;U25,"×"," "))</f>
        <v>×</v>
      </c>
      <c r="S25" s="6">
        <f t="shared" ref="S25:S26" si="17">AG15</f>
        <v>2</v>
      </c>
      <c r="T25" s="4" t="s">
        <v>1</v>
      </c>
      <c r="U25" s="17">
        <f t="shared" ref="U25:U26" si="18">AE15</f>
        <v>6</v>
      </c>
      <c r="V25" s="23" t="str">
        <f>IF(S25&lt;U25,"○",IF(S25&gt;U25,"×"," "))</f>
        <v>○</v>
      </c>
      <c r="W25" s="9" t="s">
        <v>12</v>
      </c>
      <c r="X25" s="37" t="str">
        <f>IF(Y25&gt;AA25,"○",IF(Y25&lt;AA25,"×"," "))</f>
        <v>○</v>
      </c>
      <c r="Y25" s="6">
        <f t="shared" ref="Y25:Y26" si="19">AG20</f>
        <v>6</v>
      </c>
      <c r="Z25" s="4" t="s">
        <v>1</v>
      </c>
      <c r="AA25" s="17">
        <f t="shared" ref="AA25:AA26" si="20">AE20</f>
        <v>1</v>
      </c>
      <c r="AB25" s="23" t="str">
        <f>IF(Y25&lt;AA25,"○",IF(Y25&gt;AA25,"×"," "))</f>
        <v>×</v>
      </c>
      <c r="AC25" s="124"/>
      <c r="AD25" s="125"/>
      <c r="AE25" s="125"/>
      <c r="AF25" s="125"/>
      <c r="AG25" s="125"/>
      <c r="AH25" s="126"/>
      <c r="AI25" s="35" t="s">
        <v>14</v>
      </c>
      <c r="AJ25" s="52" t="str">
        <f>SUM($G23,$M23,$S23,$Y23,$AE23)&amp;"試合"</f>
        <v>4試合</v>
      </c>
      <c r="AK25" s="131"/>
      <c r="AM25" s="5"/>
    </row>
    <row r="26" spans="3:39" ht="20.100000000000001" customHeight="1" x14ac:dyDescent="0.2">
      <c r="C26" s="116"/>
      <c r="D26" s="119"/>
      <c r="E26" s="13" t="s">
        <v>13</v>
      </c>
      <c r="F26" s="38" t="str">
        <f>IF(G26&gt;I26,"○",IF(G26&lt;I26,"×"," "))</f>
        <v>×</v>
      </c>
      <c r="G26" s="14">
        <f>AG6</f>
        <v>2</v>
      </c>
      <c r="H26" s="15" t="s">
        <v>1</v>
      </c>
      <c r="I26" s="18">
        <f t="shared" si="14"/>
        <v>6</v>
      </c>
      <c r="J26" s="24" t="str">
        <f>IF(G26&lt;I26,"○",IF(G26&gt;I26,"×"," "))</f>
        <v>○</v>
      </c>
      <c r="K26" s="13" t="s">
        <v>13</v>
      </c>
      <c r="L26" s="38" t="str">
        <f>IF(M26&gt;O26,"○",IF(M26&lt;O26,"×"," "))</f>
        <v>×</v>
      </c>
      <c r="M26" s="14">
        <f t="shared" si="15"/>
        <v>3</v>
      </c>
      <c r="N26" s="15" t="s">
        <v>1</v>
      </c>
      <c r="O26" s="18">
        <f t="shared" si="16"/>
        <v>6</v>
      </c>
      <c r="P26" s="24" t="str">
        <f>IF(M26&lt;O26,"○",IF(M26&gt;O26,"×"," "))</f>
        <v>○</v>
      </c>
      <c r="Q26" s="13" t="s">
        <v>13</v>
      </c>
      <c r="R26" s="77" t="str">
        <f>IF(S26&gt;U26,"○",IF(S26&lt;U26,"×"," "))</f>
        <v>○</v>
      </c>
      <c r="S26" s="78">
        <f t="shared" si="17"/>
        <v>6</v>
      </c>
      <c r="T26" s="79" t="s">
        <v>1</v>
      </c>
      <c r="U26" s="80">
        <f t="shared" si="18"/>
        <v>2</v>
      </c>
      <c r="V26" s="81" t="str">
        <f>IF(S26&lt;U26,"○",IF(S26&gt;U26,"×"," "))</f>
        <v>×</v>
      </c>
      <c r="W26" s="13" t="s">
        <v>13</v>
      </c>
      <c r="X26" s="38" t="str">
        <f>IF(Y26&gt;AA26,"○",IF(Y26&lt;AA26,"×"," "))</f>
        <v>○</v>
      </c>
      <c r="Y26" s="14">
        <f t="shared" si="19"/>
        <v>6</v>
      </c>
      <c r="Z26" s="15" t="s">
        <v>1</v>
      </c>
      <c r="AA26" s="18">
        <f t="shared" si="20"/>
        <v>5</v>
      </c>
      <c r="AB26" s="24" t="str">
        <f>IF(Y26&lt;AA26,"○",IF(Y26&gt;AA26,"×"," "))</f>
        <v>×</v>
      </c>
      <c r="AC26" s="124"/>
      <c r="AD26" s="125"/>
      <c r="AE26" s="125"/>
      <c r="AF26" s="125"/>
      <c r="AG26" s="125"/>
      <c r="AH26" s="126"/>
      <c r="AI26" s="105" t="s">
        <v>7</v>
      </c>
      <c r="AJ26" s="106">
        <f>AI27/AJ27*100</f>
        <v>40.625</v>
      </c>
      <c r="AK26" s="131"/>
      <c r="AM26" s="5"/>
    </row>
    <row r="27" spans="3:39" ht="20.100000000000001" customHeight="1" x14ac:dyDescent="0.2">
      <c r="C27" s="117"/>
      <c r="D27" s="120"/>
      <c r="E27" s="10" t="s">
        <v>4</v>
      </c>
      <c r="F27" s="75"/>
      <c r="G27" s="28">
        <f>SUM(G24:G26)</f>
        <v>4</v>
      </c>
      <c r="H27" s="29" t="s">
        <v>1</v>
      </c>
      <c r="I27" s="11">
        <f>SUM(I24:I26)</f>
        <v>18</v>
      </c>
      <c r="J27" s="30"/>
      <c r="K27" s="10" t="s">
        <v>4</v>
      </c>
      <c r="L27" s="12"/>
      <c r="M27" s="28">
        <f>SUM(M24:M26)</f>
        <v>9</v>
      </c>
      <c r="N27" s="29" t="s">
        <v>1</v>
      </c>
      <c r="O27" s="11">
        <f>SUM(O24:O26)</f>
        <v>18</v>
      </c>
      <c r="P27" s="30"/>
      <c r="Q27" s="10" t="s">
        <v>4</v>
      </c>
      <c r="R27" s="12"/>
      <c r="S27" s="28">
        <f>SUM(S24:S26)</f>
        <v>8</v>
      </c>
      <c r="T27" s="29" t="s">
        <v>1</v>
      </c>
      <c r="U27" s="11">
        <f>SUM(U24:U26)</f>
        <v>14</v>
      </c>
      <c r="V27" s="30"/>
      <c r="W27" s="10" t="s">
        <v>4</v>
      </c>
      <c r="X27" s="12"/>
      <c r="Y27" s="28">
        <f>SUM(Y24:Y26)</f>
        <v>18</v>
      </c>
      <c r="Z27" s="29" t="s">
        <v>1</v>
      </c>
      <c r="AA27" s="11">
        <f>SUM(AA24:AA26)</f>
        <v>7</v>
      </c>
      <c r="AB27" s="30"/>
      <c r="AC27" s="127"/>
      <c r="AD27" s="128"/>
      <c r="AE27" s="128"/>
      <c r="AF27" s="128"/>
      <c r="AG27" s="128"/>
      <c r="AH27" s="129"/>
      <c r="AI27" s="27">
        <f>SUM(G27,M27,S27,Y27,AE27)</f>
        <v>39</v>
      </c>
      <c r="AJ27" s="55">
        <f>SUM(G27,I27,M27,O27,S27,U27,Y27,AA27,AE27,AG27)</f>
        <v>96</v>
      </c>
      <c r="AK27" s="135"/>
    </row>
    <row r="28" spans="3:39" ht="20.100000000000001" customHeight="1" x14ac:dyDescent="0.2">
      <c r="C28" s="2" t="s">
        <v>55</v>
      </c>
    </row>
    <row r="29" spans="3:39" ht="20.100000000000001" customHeight="1" x14ac:dyDescent="0.2">
      <c r="C29" s="2" t="s">
        <v>50</v>
      </c>
    </row>
    <row r="30" spans="3:39" ht="20.100000000000001" customHeight="1" x14ac:dyDescent="0.2">
      <c r="C30" s="2" t="s">
        <v>56</v>
      </c>
    </row>
    <row r="31" spans="3:39" ht="20.100000000000001" customHeight="1" x14ac:dyDescent="0.2">
      <c r="C31" s="2" t="s">
        <v>52</v>
      </c>
    </row>
    <row r="32" spans="3:39" ht="20.100000000000001" customHeight="1" x14ac:dyDescent="0.2">
      <c r="C32" s="2" t="s">
        <v>23</v>
      </c>
    </row>
    <row r="33" spans="3:3" ht="20.100000000000001" customHeight="1" x14ac:dyDescent="0.2">
      <c r="C33" s="2" t="s">
        <v>53</v>
      </c>
    </row>
    <row r="34" spans="3:3" ht="20.100000000000001" customHeight="1" x14ac:dyDescent="0.2">
      <c r="C34" s="2" t="s">
        <v>24</v>
      </c>
    </row>
    <row r="35" spans="3:3" ht="20.100000000000001" customHeight="1" x14ac:dyDescent="0.2">
      <c r="C35" s="2" t="s">
        <v>54</v>
      </c>
    </row>
  </sheetData>
  <mergeCells count="27">
    <mergeCell ref="AI2:AJ2"/>
    <mergeCell ref="C2:D2"/>
    <mergeCell ref="E2:J2"/>
    <mergeCell ref="K2:P2"/>
    <mergeCell ref="Q2:V2"/>
    <mergeCell ref="W2:AB2"/>
    <mergeCell ref="AK3:AK7"/>
    <mergeCell ref="C8:C12"/>
    <mergeCell ref="D8:D12"/>
    <mergeCell ref="K8:P12"/>
    <mergeCell ref="AK8:AK12"/>
    <mergeCell ref="C23:C27"/>
    <mergeCell ref="D23:D27"/>
    <mergeCell ref="AK23:AK27"/>
    <mergeCell ref="AC2:AH2"/>
    <mergeCell ref="AC23:AH27"/>
    <mergeCell ref="C13:C17"/>
    <mergeCell ref="D13:D17"/>
    <mergeCell ref="Q13:V17"/>
    <mergeCell ref="AK13:AK17"/>
    <mergeCell ref="C18:C22"/>
    <mergeCell ref="D18:D22"/>
    <mergeCell ref="W18:AB22"/>
    <mergeCell ref="AK18:AK22"/>
    <mergeCell ref="C3:C7"/>
    <mergeCell ref="D3:D7"/>
    <mergeCell ref="E3:J7"/>
  </mergeCells>
  <phoneticPr fontId="1"/>
  <printOptions horizontalCentered="1" verticalCentered="1"/>
  <pageMargins left="0.19685039370078741" right="0.19685039370078741" top="0.19685039370078741" bottom="0.19685039370078741" header="0.51181102362204722" footer="0.51181102362204722"/>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AG30"/>
  <sheetViews>
    <sheetView topLeftCell="A19" workbookViewId="0">
      <selection activeCell="E2" sqref="E2:J2"/>
    </sheetView>
  </sheetViews>
  <sheetFormatPr defaultRowHeight="20.100000000000001" customHeight="1" x14ac:dyDescent="0.2"/>
  <cols>
    <col min="1" max="2" width="1.6640625" style="2" customWidth="1"/>
    <col min="3" max="3" width="4.6640625" style="2" customWidth="1"/>
    <col min="4" max="4" width="12.6640625" style="2" customWidth="1"/>
    <col min="5" max="5" width="4.6640625" style="2" customWidth="1"/>
    <col min="6" max="6" width="2.6640625" style="2" customWidth="1"/>
    <col min="7" max="7" width="4.6640625" style="2" customWidth="1"/>
    <col min="8" max="8" width="2.6640625" style="2" customWidth="1"/>
    <col min="9" max="9" width="4.6640625" style="2" customWidth="1"/>
    <col min="10" max="10" width="2.6640625" style="2" customWidth="1"/>
    <col min="11" max="11" width="4.6640625" style="2" customWidth="1"/>
    <col min="12" max="12" width="2.6640625" style="2" customWidth="1"/>
    <col min="13" max="13" width="4.6640625" style="2" customWidth="1"/>
    <col min="14" max="14" width="2.6640625" style="2" customWidth="1"/>
    <col min="15" max="15" width="4.6640625" style="2" customWidth="1"/>
    <col min="16" max="16" width="2.6640625" style="2" customWidth="1"/>
    <col min="17" max="17" width="4.6640625" style="2" customWidth="1"/>
    <col min="18" max="18" width="2.6640625" style="2" customWidth="1"/>
    <col min="19" max="19" width="4.6640625" style="2" customWidth="1"/>
    <col min="20" max="20" width="2.6640625" style="2" customWidth="1"/>
    <col min="21" max="21" width="4.6640625" style="2" customWidth="1"/>
    <col min="22" max="22" width="2.6640625" style="2" customWidth="1"/>
    <col min="23" max="23" width="4.6640625" style="2" customWidth="1"/>
    <col min="24" max="24" width="2.6640625" style="2" customWidth="1"/>
    <col min="25" max="25" width="4.6640625" style="2" customWidth="1"/>
    <col min="26" max="26" width="2.6640625" style="2" customWidth="1"/>
    <col min="27" max="27" width="4.6640625" style="2" customWidth="1"/>
    <col min="28" max="28" width="2.6640625" style="2" customWidth="1"/>
    <col min="29" max="30" width="10.6640625" style="2" customWidth="1"/>
    <col min="31" max="31" width="20.6640625" style="2" customWidth="1"/>
    <col min="32" max="32" width="1.6640625" style="2" customWidth="1"/>
    <col min="33" max="273" width="9" style="2"/>
    <col min="274" max="275" width="1.6640625" style="2" customWidth="1"/>
    <col min="276" max="276" width="4.6640625" style="2" customWidth="1"/>
    <col min="277" max="277" width="24.6640625" style="2" customWidth="1"/>
    <col min="278" max="278" width="4.6640625" style="2" customWidth="1"/>
    <col min="279" max="279" width="14.6640625" style="2" customWidth="1"/>
    <col min="280" max="280" width="4.6640625" style="2" customWidth="1"/>
    <col min="281" max="281" width="14.6640625" style="2" customWidth="1"/>
    <col min="282" max="282" width="4.6640625" style="2" customWidth="1"/>
    <col min="283" max="283" width="14.6640625" style="2" customWidth="1"/>
    <col min="284" max="284" width="4.6640625" style="2" customWidth="1"/>
    <col min="285" max="285" width="14.6640625" style="2" customWidth="1"/>
    <col min="286" max="286" width="20.6640625" style="2" customWidth="1"/>
    <col min="287" max="287" width="16.6640625" style="2" customWidth="1"/>
    <col min="288" max="288" width="1.6640625" style="2" customWidth="1"/>
    <col min="289" max="529" width="9" style="2"/>
    <col min="530" max="531" width="1.6640625" style="2" customWidth="1"/>
    <col min="532" max="532" width="4.6640625" style="2" customWidth="1"/>
    <col min="533" max="533" width="24.6640625" style="2" customWidth="1"/>
    <col min="534" max="534" width="4.6640625" style="2" customWidth="1"/>
    <col min="535" max="535" width="14.6640625" style="2" customWidth="1"/>
    <col min="536" max="536" width="4.6640625" style="2" customWidth="1"/>
    <col min="537" max="537" width="14.6640625" style="2" customWidth="1"/>
    <col min="538" max="538" width="4.6640625" style="2" customWidth="1"/>
    <col min="539" max="539" width="14.6640625" style="2" customWidth="1"/>
    <col min="540" max="540" width="4.6640625" style="2" customWidth="1"/>
    <col min="541" max="541" width="14.6640625" style="2" customWidth="1"/>
    <col min="542" max="542" width="20.6640625" style="2" customWidth="1"/>
    <col min="543" max="543" width="16.6640625" style="2" customWidth="1"/>
    <col min="544" max="544" width="1.6640625" style="2" customWidth="1"/>
    <col min="545" max="785" width="9" style="2"/>
    <col min="786" max="787" width="1.6640625" style="2" customWidth="1"/>
    <col min="788" max="788" width="4.6640625" style="2" customWidth="1"/>
    <col min="789" max="789" width="24.6640625" style="2" customWidth="1"/>
    <col min="790" max="790" width="4.6640625" style="2" customWidth="1"/>
    <col min="791" max="791" width="14.6640625" style="2" customWidth="1"/>
    <col min="792" max="792" width="4.6640625" style="2" customWidth="1"/>
    <col min="793" max="793" width="14.6640625" style="2" customWidth="1"/>
    <col min="794" max="794" width="4.6640625" style="2" customWidth="1"/>
    <col min="795" max="795" width="14.6640625" style="2" customWidth="1"/>
    <col min="796" max="796" width="4.6640625" style="2" customWidth="1"/>
    <col min="797" max="797" width="14.6640625" style="2" customWidth="1"/>
    <col min="798" max="798" width="20.6640625" style="2" customWidth="1"/>
    <col min="799" max="799" width="16.6640625" style="2" customWidth="1"/>
    <col min="800" max="800" width="1.6640625" style="2" customWidth="1"/>
    <col min="801" max="1041" width="9" style="2"/>
    <col min="1042" max="1043" width="1.6640625" style="2" customWidth="1"/>
    <col min="1044" max="1044" width="4.6640625" style="2" customWidth="1"/>
    <col min="1045" max="1045" width="24.6640625" style="2" customWidth="1"/>
    <col min="1046" max="1046" width="4.6640625" style="2" customWidth="1"/>
    <col min="1047" max="1047" width="14.6640625" style="2" customWidth="1"/>
    <col min="1048" max="1048" width="4.6640625" style="2" customWidth="1"/>
    <col min="1049" max="1049" width="14.6640625" style="2" customWidth="1"/>
    <col min="1050" max="1050" width="4.6640625" style="2" customWidth="1"/>
    <col min="1051" max="1051" width="14.6640625" style="2" customWidth="1"/>
    <col min="1052" max="1052" width="4.6640625" style="2" customWidth="1"/>
    <col min="1053" max="1053" width="14.6640625" style="2" customWidth="1"/>
    <col min="1054" max="1054" width="20.6640625" style="2" customWidth="1"/>
    <col min="1055" max="1055" width="16.6640625" style="2" customWidth="1"/>
    <col min="1056" max="1056" width="1.6640625" style="2" customWidth="1"/>
    <col min="1057" max="1297" width="9" style="2"/>
    <col min="1298" max="1299" width="1.6640625" style="2" customWidth="1"/>
    <col min="1300" max="1300" width="4.6640625" style="2" customWidth="1"/>
    <col min="1301" max="1301" width="24.6640625" style="2" customWidth="1"/>
    <col min="1302" max="1302" width="4.6640625" style="2" customWidth="1"/>
    <col min="1303" max="1303" width="14.6640625" style="2" customWidth="1"/>
    <col min="1304" max="1304" width="4.6640625" style="2" customWidth="1"/>
    <col min="1305" max="1305" width="14.6640625" style="2" customWidth="1"/>
    <col min="1306" max="1306" width="4.6640625" style="2" customWidth="1"/>
    <col min="1307" max="1307" width="14.6640625" style="2" customWidth="1"/>
    <col min="1308" max="1308" width="4.6640625" style="2" customWidth="1"/>
    <col min="1309" max="1309" width="14.6640625" style="2" customWidth="1"/>
    <col min="1310" max="1310" width="20.6640625" style="2" customWidth="1"/>
    <col min="1311" max="1311" width="16.6640625" style="2" customWidth="1"/>
    <col min="1312" max="1312" width="1.6640625" style="2" customWidth="1"/>
    <col min="1313" max="1553" width="9" style="2"/>
    <col min="1554" max="1555" width="1.6640625" style="2" customWidth="1"/>
    <col min="1556" max="1556" width="4.6640625" style="2" customWidth="1"/>
    <col min="1557" max="1557" width="24.6640625" style="2" customWidth="1"/>
    <col min="1558" max="1558" width="4.6640625" style="2" customWidth="1"/>
    <col min="1559" max="1559" width="14.6640625" style="2" customWidth="1"/>
    <col min="1560" max="1560" width="4.6640625" style="2" customWidth="1"/>
    <col min="1561" max="1561" width="14.6640625" style="2" customWidth="1"/>
    <col min="1562" max="1562" width="4.6640625" style="2" customWidth="1"/>
    <col min="1563" max="1563" width="14.6640625" style="2" customWidth="1"/>
    <col min="1564" max="1564" width="4.6640625" style="2" customWidth="1"/>
    <col min="1565" max="1565" width="14.6640625" style="2" customWidth="1"/>
    <col min="1566" max="1566" width="20.6640625" style="2" customWidth="1"/>
    <col min="1567" max="1567" width="16.6640625" style="2" customWidth="1"/>
    <col min="1568" max="1568" width="1.6640625" style="2" customWidth="1"/>
    <col min="1569" max="1809" width="9" style="2"/>
    <col min="1810" max="1811" width="1.6640625" style="2" customWidth="1"/>
    <col min="1812" max="1812" width="4.6640625" style="2" customWidth="1"/>
    <col min="1813" max="1813" width="24.6640625" style="2" customWidth="1"/>
    <col min="1814" max="1814" width="4.6640625" style="2" customWidth="1"/>
    <col min="1815" max="1815" width="14.6640625" style="2" customWidth="1"/>
    <col min="1816" max="1816" width="4.6640625" style="2" customWidth="1"/>
    <col min="1817" max="1817" width="14.6640625" style="2" customWidth="1"/>
    <col min="1818" max="1818" width="4.6640625" style="2" customWidth="1"/>
    <col min="1819" max="1819" width="14.6640625" style="2" customWidth="1"/>
    <col min="1820" max="1820" width="4.6640625" style="2" customWidth="1"/>
    <col min="1821" max="1821" width="14.6640625" style="2" customWidth="1"/>
    <col min="1822" max="1822" width="20.6640625" style="2" customWidth="1"/>
    <col min="1823" max="1823" width="16.6640625" style="2" customWidth="1"/>
    <col min="1824" max="1824" width="1.6640625" style="2" customWidth="1"/>
    <col min="1825" max="2065" width="9" style="2"/>
    <col min="2066" max="2067" width="1.6640625" style="2" customWidth="1"/>
    <col min="2068" max="2068" width="4.6640625" style="2" customWidth="1"/>
    <col min="2069" max="2069" width="24.6640625" style="2" customWidth="1"/>
    <col min="2070" max="2070" width="4.6640625" style="2" customWidth="1"/>
    <col min="2071" max="2071" width="14.6640625" style="2" customWidth="1"/>
    <col min="2072" max="2072" width="4.6640625" style="2" customWidth="1"/>
    <col min="2073" max="2073" width="14.6640625" style="2" customWidth="1"/>
    <col min="2074" max="2074" width="4.6640625" style="2" customWidth="1"/>
    <col min="2075" max="2075" width="14.6640625" style="2" customWidth="1"/>
    <col min="2076" max="2076" width="4.6640625" style="2" customWidth="1"/>
    <col min="2077" max="2077" width="14.6640625" style="2" customWidth="1"/>
    <col min="2078" max="2078" width="20.6640625" style="2" customWidth="1"/>
    <col min="2079" max="2079" width="16.6640625" style="2" customWidth="1"/>
    <col min="2080" max="2080" width="1.6640625" style="2" customWidth="1"/>
    <col min="2081" max="2321" width="9" style="2"/>
    <col min="2322" max="2323" width="1.6640625" style="2" customWidth="1"/>
    <col min="2324" max="2324" width="4.6640625" style="2" customWidth="1"/>
    <col min="2325" max="2325" width="24.6640625" style="2" customWidth="1"/>
    <col min="2326" max="2326" width="4.6640625" style="2" customWidth="1"/>
    <col min="2327" max="2327" width="14.6640625" style="2" customWidth="1"/>
    <col min="2328" max="2328" width="4.6640625" style="2" customWidth="1"/>
    <col min="2329" max="2329" width="14.6640625" style="2" customWidth="1"/>
    <col min="2330" max="2330" width="4.6640625" style="2" customWidth="1"/>
    <col min="2331" max="2331" width="14.6640625" style="2" customWidth="1"/>
    <col min="2332" max="2332" width="4.6640625" style="2" customWidth="1"/>
    <col min="2333" max="2333" width="14.6640625" style="2" customWidth="1"/>
    <col min="2334" max="2334" width="20.6640625" style="2" customWidth="1"/>
    <col min="2335" max="2335" width="16.6640625" style="2" customWidth="1"/>
    <col min="2336" max="2336" width="1.6640625" style="2" customWidth="1"/>
    <col min="2337" max="2577" width="9" style="2"/>
    <col min="2578" max="2579" width="1.6640625" style="2" customWidth="1"/>
    <col min="2580" max="2580" width="4.6640625" style="2" customWidth="1"/>
    <col min="2581" max="2581" width="24.6640625" style="2" customWidth="1"/>
    <col min="2582" max="2582" width="4.6640625" style="2" customWidth="1"/>
    <col min="2583" max="2583" width="14.6640625" style="2" customWidth="1"/>
    <col min="2584" max="2584" width="4.6640625" style="2" customWidth="1"/>
    <col min="2585" max="2585" width="14.6640625" style="2" customWidth="1"/>
    <col min="2586" max="2586" width="4.6640625" style="2" customWidth="1"/>
    <col min="2587" max="2587" width="14.6640625" style="2" customWidth="1"/>
    <col min="2588" max="2588" width="4.6640625" style="2" customWidth="1"/>
    <col min="2589" max="2589" width="14.6640625" style="2" customWidth="1"/>
    <col min="2590" max="2590" width="20.6640625" style="2" customWidth="1"/>
    <col min="2591" max="2591" width="16.6640625" style="2" customWidth="1"/>
    <col min="2592" max="2592" width="1.6640625" style="2" customWidth="1"/>
    <col min="2593" max="2833" width="9" style="2"/>
    <col min="2834" max="2835" width="1.6640625" style="2" customWidth="1"/>
    <col min="2836" max="2836" width="4.6640625" style="2" customWidth="1"/>
    <col min="2837" max="2837" width="24.6640625" style="2" customWidth="1"/>
    <col min="2838" max="2838" width="4.6640625" style="2" customWidth="1"/>
    <col min="2839" max="2839" width="14.6640625" style="2" customWidth="1"/>
    <col min="2840" max="2840" width="4.6640625" style="2" customWidth="1"/>
    <col min="2841" max="2841" width="14.6640625" style="2" customWidth="1"/>
    <col min="2842" max="2842" width="4.6640625" style="2" customWidth="1"/>
    <col min="2843" max="2843" width="14.6640625" style="2" customWidth="1"/>
    <col min="2844" max="2844" width="4.6640625" style="2" customWidth="1"/>
    <col min="2845" max="2845" width="14.6640625" style="2" customWidth="1"/>
    <col min="2846" max="2846" width="20.6640625" style="2" customWidth="1"/>
    <col min="2847" max="2847" width="16.6640625" style="2" customWidth="1"/>
    <col min="2848" max="2848" width="1.6640625" style="2" customWidth="1"/>
    <col min="2849" max="3089" width="9" style="2"/>
    <col min="3090" max="3091" width="1.6640625" style="2" customWidth="1"/>
    <col min="3092" max="3092" width="4.6640625" style="2" customWidth="1"/>
    <col min="3093" max="3093" width="24.6640625" style="2" customWidth="1"/>
    <col min="3094" max="3094" width="4.6640625" style="2" customWidth="1"/>
    <col min="3095" max="3095" width="14.6640625" style="2" customWidth="1"/>
    <col min="3096" max="3096" width="4.6640625" style="2" customWidth="1"/>
    <col min="3097" max="3097" width="14.6640625" style="2" customWidth="1"/>
    <col min="3098" max="3098" width="4.6640625" style="2" customWidth="1"/>
    <col min="3099" max="3099" width="14.6640625" style="2" customWidth="1"/>
    <col min="3100" max="3100" width="4.6640625" style="2" customWidth="1"/>
    <col min="3101" max="3101" width="14.6640625" style="2" customWidth="1"/>
    <col min="3102" max="3102" width="20.6640625" style="2" customWidth="1"/>
    <col min="3103" max="3103" width="16.6640625" style="2" customWidth="1"/>
    <col min="3104" max="3104" width="1.6640625" style="2" customWidth="1"/>
    <col min="3105" max="3345" width="9" style="2"/>
    <col min="3346" max="3347" width="1.6640625" style="2" customWidth="1"/>
    <col min="3348" max="3348" width="4.6640625" style="2" customWidth="1"/>
    <col min="3349" max="3349" width="24.6640625" style="2" customWidth="1"/>
    <col min="3350" max="3350" width="4.6640625" style="2" customWidth="1"/>
    <col min="3351" max="3351" width="14.6640625" style="2" customWidth="1"/>
    <col min="3352" max="3352" width="4.6640625" style="2" customWidth="1"/>
    <col min="3353" max="3353" width="14.6640625" style="2" customWidth="1"/>
    <col min="3354" max="3354" width="4.6640625" style="2" customWidth="1"/>
    <col min="3355" max="3355" width="14.6640625" style="2" customWidth="1"/>
    <col min="3356" max="3356" width="4.6640625" style="2" customWidth="1"/>
    <col min="3357" max="3357" width="14.6640625" style="2" customWidth="1"/>
    <col min="3358" max="3358" width="20.6640625" style="2" customWidth="1"/>
    <col min="3359" max="3359" width="16.6640625" style="2" customWidth="1"/>
    <col min="3360" max="3360" width="1.6640625" style="2" customWidth="1"/>
    <col min="3361" max="3601" width="9" style="2"/>
    <col min="3602" max="3603" width="1.6640625" style="2" customWidth="1"/>
    <col min="3604" max="3604" width="4.6640625" style="2" customWidth="1"/>
    <col min="3605" max="3605" width="24.6640625" style="2" customWidth="1"/>
    <col min="3606" max="3606" width="4.6640625" style="2" customWidth="1"/>
    <col min="3607" max="3607" width="14.6640625" style="2" customWidth="1"/>
    <col min="3608" max="3608" width="4.6640625" style="2" customWidth="1"/>
    <col min="3609" max="3609" width="14.6640625" style="2" customWidth="1"/>
    <col min="3610" max="3610" width="4.6640625" style="2" customWidth="1"/>
    <col min="3611" max="3611" width="14.6640625" style="2" customWidth="1"/>
    <col min="3612" max="3612" width="4.6640625" style="2" customWidth="1"/>
    <col min="3613" max="3613" width="14.6640625" style="2" customWidth="1"/>
    <col min="3614" max="3614" width="20.6640625" style="2" customWidth="1"/>
    <col min="3615" max="3615" width="16.6640625" style="2" customWidth="1"/>
    <col min="3616" max="3616" width="1.6640625" style="2" customWidth="1"/>
    <col min="3617" max="3857" width="9" style="2"/>
    <col min="3858" max="3859" width="1.6640625" style="2" customWidth="1"/>
    <col min="3860" max="3860" width="4.6640625" style="2" customWidth="1"/>
    <col min="3861" max="3861" width="24.6640625" style="2" customWidth="1"/>
    <col min="3862" max="3862" width="4.6640625" style="2" customWidth="1"/>
    <col min="3863" max="3863" width="14.6640625" style="2" customWidth="1"/>
    <col min="3864" max="3864" width="4.6640625" style="2" customWidth="1"/>
    <col min="3865" max="3865" width="14.6640625" style="2" customWidth="1"/>
    <col min="3866" max="3866" width="4.6640625" style="2" customWidth="1"/>
    <col min="3867" max="3867" width="14.6640625" style="2" customWidth="1"/>
    <col min="3868" max="3868" width="4.6640625" style="2" customWidth="1"/>
    <col min="3869" max="3869" width="14.6640625" style="2" customWidth="1"/>
    <col min="3870" max="3870" width="20.6640625" style="2" customWidth="1"/>
    <col min="3871" max="3871" width="16.6640625" style="2" customWidth="1"/>
    <col min="3872" max="3872" width="1.6640625" style="2" customWidth="1"/>
    <col min="3873" max="4113" width="9" style="2"/>
    <col min="4114" max="4115" width="1.6640625" style="2" customWidth="1"/>
    <col min="4116" max="4116" width="4.6640625" style="2" customWidth="1"/>
    <col min="4117" max="4117" width="24.6640625" style="2" customWidth="1"/>
    <col min="4118" max="4118" width="4.6640625" style="2" customWidth="1"/>
    <col min="4119" max="4119" width="14.6640625" style="2" customWidth="1"/>
    <col min="4120" max="4120" width="4.6640625" style="2" customWidth="1"/>
    <col min="4121" max="4121" width="14.6640625" style="2" customWidth="1"/>
    <col min="4122" max="4122" width="4.6640625" style="2" customWidth="1"/>
    <col min="4123" max="4123" width="14.6640625" style="2" customWidth="1"/>
    <col min="4124" max="4124" width="4.6640625" style="2" customWidth="1"/>
    <col min="4125" max="4125" width="14.6640625" style="2" customWidth="1"/>
    <col min="4126" max="4126" width="20.6640625" style="2" customWidth="1"/>
    <col min="4127" max="4127" width="16.6640625" style="2" customWidth="1"/>
    <col min="4128" max="4128" width="1.6640625" style="2" customWidth="1"/>
    <col min="4129" max="4369" width="9" style="2"/>
    <col min="4370" max="4371" width="1.6640625" style="2" customWidth="1"/>
    <col min="4372" max="4372" width="4.6640625" style="2" customWidth="1"/>
    <col min="4373" max="4373" width="24.6640625" style="2" customWidth="1"/>
    <col min="4374" max="4374" width="4.6640625" style="2" customWidth="1"/>
    <col min="4375" max="4375" width="14.6640625" style="2" customWidth="1"/>
    <col min="4376" max="4376" width="4.6640625" style="2" customWidth="1"/>
    <col min="4377" max="4377" width="14.6640625" style="2" customWidth="1"/>
    <col min="4378" max="4378" width="4.6640625" style="2" customWidth="1"/>
    <col min="4379" max="4379" width="14.6640625" style="2" customWidth="1"/>
    <col min="4380" max="4380" width="4.6640625" style="2" customWidth="1"/>
    <col min="4381" max="4381" width="14.6640625" style="2" customWidth="1"/>
    <col min="4382" max="4382" width="20.6640625" style="2" customWidth="1"/>
    <col min="4383" max="4383" width="16.6640625" style="2" customWidth="1"/>
    <col min="4384" max="4384" width="1.6640625" style="2" customWidth="1"/>
    <col min="4385" max="4625" width="9" style="2"/>
    <col min="4626" max="4627" width="1.6640625" style="2" customWidth="1"/>
    <col min="4628" max="4628" width="4.6640625" style="2" customWidth="1"/>
    <col min="4629" max="4629" width="24.6640625" style="2" customWidth="1"/>
    <col min="4630" max="4630" width="4.6640625" style="2" customWidth="1"/>
    <col min="4631" max="4631" width="14.6640625" style="2" customWidth="1"/>
    <col min="4632" max="4632" width="4.6640625" style="2" customWidth="1"/>
    <col min="4633" max="4633" width="14.6640625" style="2" customWidth="1"/>
    <col min="4634" max="4634" width="4.6640625" style="2" customWidth="1"/>
    <col min="4635" max="4635" width="14.6640625" style="2" customWidth="1"/>
    <col min="4636" max="4636" width="4.6640625" style="2" customWidth="1"/>
    <col min="4637" max="4637" width="14.6640625" style="2" customWidth="1"/>
    <col min="4638" max="4638" width="20.6640625" style="2" customWidth="1"/>
    <col min="4639" max="4639" width="16.6640625" style="2" customWidth="1"/>
    <col min="4640" max="4640" width="1.6640625" style="2" customWidth="1"/>
    <col min="4641" max="4881" width="9" style="2"/>
    <col min="4882" max="4883" width="1.6640625" style="2" customWidth="1"/>
    <col min="4884" max="4884" width="4.6640625" style="2" customWidth="1"/>
    <col min="4885" max="4885" width="24.6640625" style="2" customWidth="1"/>
    <col min="4886" max="4886" width="4.6640625" style="2" customWidth="1"/>
    <col min="4887" max="4887" width="14.6640625" style="2" customWidth="1"/>
    <col min="4888" max="4888" width="4.6640625" style="2" customWidth="1"/>
    <col min="4889" max="4889" width="14.6640625" style="2" customWidth="1"/>
    <col min="4890" max="4890" width="4.6640625" style="2" customWidth="1"/>
    <col min="4891" max="4891" width="14.6640625" style="2" customWidth="1"/>
    <col min="4892" max="4892" width="4.6640625" style="2" customWidth="1"/>
    <col min="4893" max="4893" width="14.6640625" style="2" customWidth="1"/>
    <col min="4894" max="4894" width="20.6640625" style="2" customWidth="1"/>
    <col min="4895" max="4895" width="16.6640625" style="2" customWidth="1"/>
    <col min="4896" max="4896" width="1.6640625" style="2" customWidth="1"/>
    <col min="4897" max="5137" width="9" style="2"/>
    <col min="5138" max="5139" width="1.6640625" style="2" customWidth="1"/>
    <col min="5140" max="5140" width="4.6640625" style="2" customWidth="1"/>
    <col min="5141" max="5141" width="24.6640625" style="2" customWidth="1"/>
    <col min="5142" max="5142" width="4.6640625" style="2" customWidth="1"/>
    <col min="5143" max="5143" width="14.6640625" style="2" customWidth="1"/>
    <col min="5144" max="5144" width="4.6640625" style="2" customWidth="1"/>
    <col min="5145" max="5145" width="14.6640625" style="2" customWidth="1"/>
    <col min="5146" max="5146" width="4.6640625" style="2" customWidth="1"/>
    <col min="5147" max="5147" width="14.6640625" style="2" customWidth="1"/>
    <col min="5148" max="5148" width="4.6640625" style="2" customWidth="1"/>
    <col min="5149" max="5149" width="14.6640625" style="2" customWidth="1"/>
    <col min="5150" max="5150" width="20.6640625" style="2" customWidth="1"/>
    <col min="5151" max="5151" width="16.6640625" style="2" customWidth="1"/>
    <col min="5152" max="5152" width="1.6640625" style="2" customWidth="1"/>
    <col min="5153" max="5393" width="9" style="2"/>
    <col min="5394" max="5395" width="1.6640625" style="2" customWidth="1"/>
    <col min="5396" max="5396" width="4.6640625" style="2" customWidth="1"/>
    <col min="5397" max="5397" width="24.6640625" style="2" customWidth="1"/>
    <col min="5398" max="5398" width="4.6640625" style="2" customWidth="1"/>
    <col min="5399" max="5399" width="14.6640625" style="2" customWidth="1"/>
    <col min="5400" max="5400" width="4.6640625" style="2" customWidth="1"/>
    <col min="5401" max="5401" width="14.6640625" style="2" customWidth="1"/>
    <col min="5402" max="5402" width="4.6640625" style="2" customWidth="1"/>
    <col min="5403" max="5403" width="14.6640625" style="2" customWidth="1"/>
    <col min="5404" max="5404" width="4.6640625" style="2" customWidth="1"/>
    <col min="5405" max="5405" width="14.6640625" style="2" customWidth="1"/>
    <col min="5406" max="5406" width="20.6640625" style="2" customWidth="1"/>
    <col min="5407" max="5407" width="16.6640625" style="2" customWidth="1"/>
    <col min="5408" max="5408" width="1.6640625" style="2" customWidth="1"/>
    <col min="5409" max="5649" width="9" style="2"/>
    <col min="5650" max="5651" width="1.6640625" style="2" customWidth="1"/>
    <col min="5652" max="5652" width="4.6640625" style="2" customWidth="1"/>
    <col min="5653" max="5653" width="24.6640625" style="2" customWidth="1"/>
    <col min="5654" max="5654" width="4.6640625" style="2" customWidth="1"/>
    <col min="5655" max="5655" width="14.6640625" style="2" customWidth="1"/>
    <col min="5656" max="5656" width="4.6640625" style="2" customWidth="1"/>
    <col min="5657" max="5657" width="14.6640625" style="2" customWidth="1"/>
    <col min="5658" max="5658" width="4.6640625" style="2" customWidth="1"/>
    <col min="5659" max="5659" width="14.6640625" style="2" customWidth="1"/>
    <col min="5660" max="5660" width="4.6640625" style="2" customWidth="1"/>
    <col min="5661" max="5661" width="14.6640625" style="2" customWidth="1"/>
    <col min="5662" max="5662" width="20.6640625" style="2" customWidth="1"/>
    <col min="5663" max="5663" width="16.6640625" style="2" customWidth="1"/>
    <col min="5664" max="5664" width="1.6640625" style="2" customWidth="1"/>
    <col min="5665" max="5905" width="9" style="2"/>
    <col min="5906" max="5907" width="1.6640625" style="2" customWidth="1"/>
    <col min="5908" max="5908" width="4.6640625" style="2" customWidth="1"/>
    <col min="5909" max="5909" width="24.6640625" style="2" customWidth="1"/>
    <col min="5910" max="5910" width="4.6640625" style="2" customWidth="1"/>
    <col min="5911" max="5911" width="14.6640625" style="2" customWidth="1"/>
    <col min="5912" max="5912" width="4.6640625" style="2" customWidth="1"/>
    <col min="5913" max="5913" width="14.6640625" style="2" customWidth="1"/>
    <col min="5914" max="5914" width="4.6640625" style="2" customWidth="1"/>
    <col min="5915" max="5915" width="14.6640625" style="2" customWidth="1"/>
    <col min="5916" max="5916" width="4.6640625" style="2" customWidth="1"/>
    <col min="5917" max="5917" width="14.6640625" style="2" customWidth="1"/>
    <col min="5918" max="5918" width="20.6640625" style="2" customWidth="1"/>
    <col min="5919" max="5919" width="16.6640625" style="2" customWidth="1"/>
    <col min="5920" max="5920" width="1.6640625" style="2" customWidth="1"/>
    <col min="5921" max="6161" width="9" style="2"/>
    <col min="6162" max="6163" width="1.6640625" style="2" customWidth="1"/>
    <col min="6164" max="6164" width="4.6640625" style="2" customWidth="1"/>
    <col min="6165" max="6165" width="24.6640625" style="2" customWidth="1"/>
    <col min="6166" max="6166" width="4.6640625" style="2" customWidth="1"/>
    <col min="6167" max="6167" width="14.6640625" style="2" customWidth="1"/>
    <col min="6168" max="6168" width="4.6640625" style="2" customWidth="1"/>
    <col min="6169" max="6169" width="14.6640625" style="2" customWidth="1"/>
    <col min="6170" max="6170" width="4.6640625" style="2" customWidth="1"/>
    <col min="6171" max="6171" width="14.6640625" style="2" customWidth="1"/>
    <col min="6172" max="6172" width="4.6640625" style="2" customWidth="1"/>
    <col min="6173" max="6173" width="14.6640625" style="2" customWidth="1"/>
    <col min="6174" max="6174" width="20.6640625" style="2" customWidth="1"/>
    <col min="6175" max="6175" width="16.6640625" style="2" customWidth="1"/>
    <col min="6176" max="6176" width="1.6640625" style="2" customWidth="1"/>
    <col min="6177" max="6417" width="9" style="2"/>
    <col min="6418" max="6419" width="1.6640625" style="2" customWidth="1"/>
    <col min="6420" max="6420" width="4.6640625" style="2" customWidth="1"/>
    <col min="6421" max="6421" width="24.6640625" style="2" customWidth="1"/>
    <col min="6422" max="6422" width="4.6640625" style="2" customWidth="1"/>
    <col min="6423" max="6423" width="14.6640625" style="2" customWidth="1"/>
    <col min="6424" max="6424" width="4.6640625" style="2" customWidth="1"/>
    <col min="6425" max="6425" width="14.6640625" style="2" customWidth="1"/>
    <col min="6426" max="6426" width="4.6640625" style="2" customWidth="1"/>
    <col min="6427" max="6427" width="14.6640625" style="2" customWidth="1"/>
    <col min="6428" max="6428" width="4.6640625" style="2" customWidth="1"/>
    <col min="6429" max="6429" width="14.6640625" style="2" customWidth="1"/>
    <col min="6430" max="6430" width="20.6640625" style="2" customWidth="1"/>
    <col min="6431" max="6431" width="16.6640625" style="2" customWidth="1"/>
    <col min="6432" max="6432" width="1.6640625" style="2" customWidth="1"/>
    <col min="6433" max="6673" width="9" style="2"/>
    <col min="6674" max="6675" width="1.6640625" style="2" customWidth="1"/>
    <col min="6676" max="6676" width="4.6640625" style="2" customWidth="1"/>
    <col min="6677" max="6677" width="24.6640625" style="2" customWidth="1"/>
    <col min="6678" max="6678" width="4.6640625" style="2" customWidth="1"/>
    <col min="6679" max="6679" width="14.6640625" style="2" customWidth="1"/>
    <col min="6680" max="6680" width="4.6640625" style="2" customWidth="1"/>
    <col min="6681" max="6681" width="14.6640625" style="2" customWidth="1"/>
    <col min="6682" max="6682" width="4.6640625" style="2" customWidth="1"/>
    <col min="6683" max="6683" width="14.6640625" style="2" customWidth="1"/>
    <col min="6684" max="6684" width="4.6640625" style="2" customWidth="1"/>
    <col min="6685" max="6685" width="14.6640625" style="2" customWidth="1"/>
    <col min="6686" max="6686" width="20.6640625" style="2" customWidth="1"/>
    <col min="6687" max="6687" width="16.6640625" style="2" customWidth="1"/>
    <col min="6688" max="6688" width="1.6640625" style="2" customWidth="1"/>
    <col min="6689" max="6929" width="9" style="2"/>
    <col min="6930" max="6931" width="1.6640625" style="2" customWidth="1"/>
    <col min="6932" max="6932" width="4.6640625" style="2" customWidth="1"/>
    <col min="6933" max="6933" width="24.6640625" style="2" customWidth="1"/>
    <col min="6934" max="6934" width="4.6640625" style="2" customWidth="1"/>
    <col min="6935" max="6935" width="14.6640625" style="2" customWidth="1"/>
    <col min="6936" max="6936" width="4.6640625" style="2" customWidth="1"/>
    <col min="6937" max="6937" width="14.6640625" style="2" customWidth="1"/>
    <col min="6938" max="6938" width="4.6640625" style="2" customWidth="1"/>
    <col min="6939" max="6939" width="14.6640625" style="2" customWidth="1"/>
    <col min="6940" max="6940" width="4.6640625" style="2" customWidth="1"/>
    <col min="6941" max="6941" width="14.6640625" style="2" customWidth="1"/>
    <col min="6942" max="6942" width="20.6640625" style="2" customWidth="1"/>
    <col min="6943" max="6943" width="16.6640625" style="2" customWidth="1"/>
    <col min="6944" max="6944" width="1.6640625" style="2" customWidth="1"/>
    <col min="6945" max="7185" width="9" style="2"/>
    <col min="7186" max="7187" width="1.6640625" style="2" customWidth="1"/>
    <col min="7188" max="7188" width="4.6640625" style="2" customWidth="1"/>
    <col min="7189" max="7189" width="24.6640625" style="2" customWidth="1"/>
    <col min="7190" max="7190" width="4.6640625" style="2" customWidth="1"/>
    <col min="7191" max="7191" width="14.6640625" style="2" customWidth="1"/>
    <col min="7192" max="7192" width="4.6640625" style="2" customWidth="1"/>
    <col min="7193" max="7193" width="14.6640625" style="2" customWidth="1"/>
    <col min="7194" max="7194" width="4.6640625" style="2" customWidth="1"/>
    <col min="7195" max="7195" width="14.6640625" style="2" customWidth="1"/>
    <col min="7196" max="7196" width="4.6640625" style="2" customWidth="1"/>
    <col min="7197" max="7197" width="14.6640625" style="2" customWidth="1"/>
    <col min="7198" max="7198" width="20.6640625" style="2" customWidth="1"/>
    <col min="7199" max="7199" width="16.6640625" style="2" customWidth="1"/>
    <col min="7200" max="7200" width="1.6640625" style="2" customWidth="1"/>
    <col min="7201" max="7441" width="9" style="2"/>
    <col min="7442" max="7443" width="1.6640625" style="2" customWidth="1"/>
    <col min="7444" max="7444" width="4.6640625" style="2" customWidth="1"/>
    <col min="7445" max="7445" width="24.6640625" style="2" customWidth="1"/>
    <col min="7446" max="7446" width="4.6640625" style="2" customWidth="1"/>
    <col min="7447" max="7447" width="14.6640625" style="2" customWidth="1"/>
    <col min="7448" max="7448" width="4.6640625" style="2" customWidth="1"/>
    <col min="7449" max="7449" width="14.6640625" style="2" customWidth="1"/>
    <col min="7450" max="7450" width="4.6640625" style="2" customWidth="1"/>
    <col min="7451" max="7451" width="14.6640625" style="2" customWidth="1"/>
    <col min="7452" max="7452" width="4.6640625" style="2" customWidth="1"/>
    <col min="7453" max="7453" width="14.6640625" style="2" customWidth="1"/>
    <col min="7454" max="7454" width="20.6640625" style="2" customWidth="1"/>
    <col min="7455" max="7455" width="16.6640625" style="2" customWidth="1"/>
    <col min="7456" max="7456" width="1.6640625" style="2" customWidth="1"/>
    <col min="7457" max="7697" width="9" style="2"/>
    <col min="7698" max="7699" width="1.6640625" style="2" customWidth="1"/>
    <col min="7700" max="7700" width="4.6640625" style="2" customWidth="1"/>
    <col min="7701" max="7701" width="24.6640625" style="2" customWidth="1"/>
    <col min="7702" max="7702" width="4.6640625" style="2" customWidth="1"/>
    <col min="7703" max="7703" width="14.6640625" style="2" customWidth="1"/>
    <col min="7704" max="7704" width="4.6640625" style="2" customWidth="1"/>
    <col min="7705" max="7705" width="14.6640625" style="2" customWidth="1"/>
    <col min="7706" max="7706" width="4.6640625" style="2" customWidth="1"/>
    <col min="7707" max="7707" width="14.6640625" style="2" customWidth="1"/>
    <col min="7708" max="7708" width="4.6640625" style="2" customWidth="1"/>
    <col min="7709" max="7709" width="14.6640625" style="2" customWidth="1"/>
    <col min="7710" max="7710" width="20.6640625" style="2" customWidth="1"/>
    <col min="7711" max="7711" width="16.6640625" style="2" customWidth="1"/>
    <col min="7712" max="7712" width="1.6640625" style="2" customWidth="1"/>
    <col min="7713" max="7953" width="9" style="2"/>
    <col min="7954" max="7955" width="1.6640625" style="2" customWidth="1"/>
    <col min="7956" max="7956" width="4.6640625" style="2" customWidth="1"/>
    <col min="7957" max="7957" width="24.6640625" style="2" customWidth="1"/>
    <col min="7958" max="7958" width="4.6640625" style="2" customWidth="1"/>
    <col min="7959" max="7959" width="14.6640625" style="2" customWidth="1"/>
    <col min="7960" max="7960" width="4.6640625" style="2" customWidth="1"/>
    <col min="7961" max="7961" width="14.6640625" style="2" customWidth="1"/>
    <col min="7962" max="7962" width="4.6640625" style="2" customWidth="1"/>
    <col min="7963" max="7963" width="14.6640625" style="2" customWidth="1"/>
    <col min="7964" max="7964" width="4.6640625" style="2" customWidth="1"/>
    <col min="7965" max="7965" width="14.6640625" style="2" customWidth="1"/>
    <col min="7966" max="7966" width="20.6640625" style="2" customWidth="1"/>
    <col min="7967" max="7967" width="16.6640625" style="2" customWidth="1"/>
    <col min="7968" max="7968" width="1.6640625" style="2" customWidth="1"/>
    <col min="7969" max="8209" width="9" style="2"/>
    <col min="8210" max="8211" width="1.6640625" style="2" customWidth="1"/>
    <col min="8212" max="8212" width="4.6640625" style="2" customWidth="1"/>
    <col min="8213" max="8213" width="24.6640625" style="2" customWidth="1"/>
    <col min="8214" max="8214" width="4.6640625" style="2" customWidth="1"/>
    <col min="8215" max="8215" width="14.6640625" style="2" customWidth="1"/>
    <col min="8216" max="8216" width="4.6640625" style="2" customWidth="1"/>
    <col min="8217" max="8217" width="14.6640625" style="2" customWidth="1"/>
    <col min="8218" max="8218" width="4.6640625" style="2" customWidth="1"/>
    <col min="8219" max="8219" width="14.6640625" style="2" customWidth="1"/>
    <col min="8220" max="8220" width="4.6640625" style="2" customWidth="1"/>
    <col min="8221" max="8221" width="14.6640625" style="2" customWidth="1"/>
    <col min="8222" max="8222" width="20.6640625" style="2" customWidth="1"/>
    <col min="8223" max="8223" width="16.6640625" style="2" customWidth="1"/>
    <col min="8224" max="8224" width="1.6640625" style="2" customWidth="1"/>
    <col min="8225" max="8465" width="9" style="2"/>
    <col min="8466" max="8467" width="1.6640625" style="2" customWidth="1"/>
    <col min="8468" max="8468" width="4.6640625" style="2" customWidth="1"/>
    <col min="8469" max="8469" width="24.6640625" style="2" customWidth="1"/>
    <col min="8470" max="8470" width="4.6640625" style="2" customWidth="1"/>
    <col min="8471" max="8471" width="14.6640625" style="2" customWidth="1"/>
    <col min="8472" max="8472" width="4.6640625" style="2" customWidth="1"/>
    <col min="8473" max="8473" width="14.6640625" style="2" customWidth="1"/>
    <col min="8474" max="8474" width="4.6640625" style="2" customWidth="1"/>
    <col min="8475" max="8475" width="14.6640625" style="2" customWidth="1"/>
    <col min="8476" max="8476" width="4.6640625" style="2" customWidth="1"/>
    <col min="8477" max="8477" width="14.6640625" style="2" customWidth="1"/>
    <col min="8478" max="8478" width="20.6640625" style="2" customWidth="1"/>
    <col min="8479" max="8479" width="16.6640625" style="2" customWidth="1"/>
    <col min="8480" max="8480" width="1.6640625" style="2" customWidth="1"/>
    <col min="8481" max="8721" width="9" style="2"/>
    <col min="8722" max="8723" width="1.6640625" style="2" customWidth="1"/>
    <col min="8724" max="8724" width="4.6640625" style="2" customWidth="1"/>
    <col min="8725" max="8725" width="24.6640625" style="2" customWidth="1"/>
    <col min="8726" max="8726" width="4.6640625" style="2" customWidth="1"/>
    <col min="8727" max="8727" width="14.6640625" style="2" customWidth="1"/>
    <col min="8728" max="8728" width="4.6640625" style="2" customWidth="1"/>
    <col min="8729" max="8729" width="14.6640625" style="2" customWidth="1"/>
    <col min="8730" max="8730" width="4.6640625" style="2" customWidth="1"/>
    <col min="8731" max="8731" width="14.6640625" style="2" customWidth="1"/>
    <col min="8732" max="8732" width="4.6640625" style="2" customWidth="1"/>
    <col min="8733" max="8733" width="14.6640625" style="2" customWidth="1"/>
    <col min="8734" max="8734" width="20.6640625" style="2" customWidth="1"/>
    <col min="8735" max="8735" width="16.6640625" style="2" customWidth="1"/>
    <col min="8736" max="8736" width="1.6640625" style="2" customWidth="1"/>
    <col min="8737" max="8977" width="9" style="2"/>
    <col min="8978" max="8979" width="1.6640625" style="2" customWidth="1"/>
    <col min="8980" max="8980" width="4.6640625" style="2" customWidth="1"/>
    <col min="8981" max="8981" width="24.6640625" style="2" customWidth="1"/>
    <col min="8982" max="8982" width="4.6640625" style="2" customWidth="1"/>
    <col min="8983" max="8983" width="14.6640625" style="2" customWidth="1"/>
    <col min="8984" max="8984" width="4.6640625" style="2" customWidth="1"/>
    <col min="8985" max="8985" width="14.6640625" style="2" customWidth="1"/>
    <col min="8986" max="8986" width="4.6640625" style="2" customWidth="1"/>
    <col min="8987" max="8987" width="14.6640625" style="2" customWidth="1"/>
    <col min="8988" max="8988" width="4.6640625" style="2" customWidth="1"/>
    <col min="8989" max="8989" width="14.6640625" style="2" customWidth="1"/>
    <col min="8990" max="8990" width="20.6640625" style="2" customWidth="1"/>
    <col min="8991" max="8991" width="16.6640625" style="2" customWidth="1"/>
    <col min="8992" max="8992" width="1.6640625" style="2" customWidth="1"/>
    <col min="8993" max="9233" width="9" style="2"/>
    <col min="9234" max="9235" width="1.6640625" style="2" customWidth="1"/>
    <col min="9236" max="9236" width="4.6640625" style="2" customWidth="1"/>
    <col min="9237" max="9237" width="24.6640625" style="2" customWidth="1"/>
    <col min="9238" max="9238" width="4.6640625" style="2" customWidth="1"/>
    <col min="9239" max="9239" width="14.6640625" style="2" customWidth="1"/>
    <col min="9240" max="9240" width="4.6640625" style="2" customWidth="1"/>
    <col min="9241" max="9241" width="14.6640625" style="2" customWidth="1"/>
    <col min="9242" max="9242" width="4.6640625" style="2" customWidth="1"/>
    <col min="9243" max="9243" width="14.6640625" style="2" customWidth="1"/>
    <col min="9244" max="9244" width="4.6640625" style="2" customWidth="1"/>
    <col min="9245" max="9245" width="14.6640625" style="2" customWidth="1"/>
    <col min="9246" max="9246" width="20.6640625" style="2" customWidth="1"/>
    <col min="9247" max="9247" width="16.6640625" style="2" customWidth="1"/>
    <col min="9248" max="9248" width="1.6640625" style="2" customWidth="1"/>
    <col min="9249" max="9489" width="9" style="2"/>
    <col min="9490" max="9491" width="1.6640625" style="2" customWidth="1"/>
    <col min="9492" max="9492" width="4.6640625" style="2" customWidth="1"/>
    <col min="9493" max="9493" width="24.6640625" style="2" customWidth="1"/>
    <col min="9494" max="9494" width="4.6640625" style="2" customWidth="1"/>
    <col min="9495" max="9495" width="14.6640625" style="2" customWidth="1"/>
    <col min="9496" max="9496" width="4.6640625" style="2" customWidth="1"/>
    <col min="9497" max="9497" width="14.6640625" style="2" customWidth="1"/>
    <col min="9498" max="9498" width="4.6640625" style="2" customWidth="1"/>
    <col min="9499" max="9499" width="14.6640625" style="2" customWidth="1"/>
    <col min="9500" max="9500" width="4.6640625" style="2" customWidth="1"/>
    <col min="9501" max="9501" width="14.6640625" style="2" customWidth="1"/>
    <col min="9502" max="9502" width="20.6640625" style="2" customWidth="1"/>
    <col min="9503" max="9503" width="16.6640625" style="2" customWidth="1"/>
    <col min="9504" max="9504" width="1.6640625" style="2" customWidth="1"/>
    <col min="9505" max="9745" width="9" style="2"/>
    <col min="9746" max="9747" width="1.6640625" style="2" customWidth="1"/>
    <col min="9748" max="9748" width="4.6640625" style="2" customWidth="1"/>
    <col min="9749" max="9749" width="24.6640625" style="2" customWidth="1"/>
    <col min="9750" max="9750" width="4.6640625" style="2" customWidth="1"/>
    <col min="9751" max="9751" width="14.6640625" style="2" customWidth="1"/>
    <col min="9752" max="9752" width="4.6640625" style="2" customWidth="1"/>
    <col min="9753" max="9753" width="14.6640625" style="2" customWidth="1"/>
    <col min="9754" max="9754" width="4.6640625" style="2" customWidth="1"/>
    <col min="9755" max="9755" width="14.6640625" style="2" customWidth="1"/>
    <col min="9756" max="9756" width="4.6640625" style="2" customWidth="1"/>
    <col min="9757" max="9757" width="14.6640625" style="2" customWidth="1"/>
    <col min="9758" max="9758" width="20.6640625" style="2" customWidth="1"/>
    <col min="9759" max="9759" width="16.6640625" style="2" customWidth="1"/>
    <col min="9760" max="9760" width="1.6640625" style="2" customWidth="1"/>
    <col min="9761" max="10001" width="9" style="2"/>
    <col min="10002" max="10003" width="1.6640625" style="2" customWidth="1"/>
    <col min="10004" max="10004" width="4.6640625" style="2" customWidth="1"/>
    <col min="10005" max="10005" width="24.6640625" style="2" customWidth="1"/>
    <col min="10006" max="10006" width="4.6640625" style="2" customWidth="1"/>
    <col min="10007" max="10007" width="14.6640625" style="2" customWidth="1"/>
    <col min="10008" max="10008" width="4.6640625" style="2" customWidth="1"/>
    <col min="10009" max="10009" width="14.6640625" style="2" customWidth="1"/>
    <col min="10010" max="10010" width="4.6640625" style="2" customWidth="1"/>
    <col min="10011" max="10011" width="14.6640625" style="2" customWidth="1"/>
    <col min="10012" max="10012" width="4.6640625" style="2" customWidth="1"/>
    <col min="10013" max="10013" width="14.6640625" style="2" customWidth="1"/>
    <col min="10014" max="10014" width="20.6640625" style="2" customWidth="1"/>
    <col min="10015" max="10015" width="16.6640625" style="2" customWidth="1"/>
    <col min="10016" max="10016" width="1.6640625" style="2" customWidth="1"/>
    <col min="10017" max="10257" width="9" style="2"/>
    <col min="10258" max="10259" width="1.6640625" style="2" customWidth="1"/>
    <col min="10260" max="10260" width="4.6640625" style="2" customWidth="1"/>
    <col min="10261" max="10261" width="24.6640625" style="2" customWidth="1"/>
    <col min="10262" max="10262" width="4.6640625" style="2" customWidth="1"/>
    <col min="10263" max="10263" width="14.6640625" style="2" customWidth="1"/>
    <col min="10264" max="10264" width="4.6640625" style="2" customWidth="1"/>
    <col min="10265" max="10265" width="14.6640625" style="2" customWidth="1"/>
    <col min="10266" max="10266" width="4.6640625" style="2" customWidth="1"/>
    <col min="10267" max="10267" width="14.6640625" style="2" customWidth="1"/>
    <col min="10268" max="10268" width="4.6640625" style="2" customWidth="1"/>
    <col min="10269" max="10269" width="14.6640625" style="2" customWidth="1"/>
    <col min="10270" max="10270" width="20.6640625" style="2" customWidth="1"/>
    <col min="10271" max="10271" width="16.6640625" style="2" customWidth="1"/>
    <col min="10272" max="10272" width="1.6640625" style="2" customWidth="1"/>
    <col min="10273" max="10513" width="9" style="2"/>
    <col min="10514" max="10515" width="1.6640625" style="2" customWidth="1"/>
    <col min="10516" max="10516" width="4.6640625" style="2" customWidth="1"/>
    <col min="10517" max="10517" width="24.6640625" style="2" customWidth="1"/>
    <col min="10518" max="10518" width="4.6640625" style="2" customWidth="1"/>
    <col min="10519" max="10519" width="14.6640625" style="2" customWidth="1"/>
    <col min="10520" max="10520" width="4.6640625" style="2" customWidth="1"/>
    <col min="10521" max="10521" width="14.6640625" style="2" customWidth="1"/>
    <col min="10522" max="10522" width="4.6640625" style="2" customWidth="1"/>
    <col min="10523" max="10523" width="14.6640625" style="2" customWidth="1"/>
    <col min="10524" max="10524" width="4.6640625" style="2" customWidth="1"/>
    <col min="10525" max="10525" width="14.6640625" style="2" customWidth="1"/>
    <col min="10526" max="10526" width="20.6640625" style="2" customWidth="1"/>
    <col min="10527" max="10527" width="16.6640625" style="2" customWidth="1"/>
    <col min="10528" max="10528" width="1.6640625" style="2" customWidth="1"/>
    <col min="10529" max="10769" width="9" style="2"/>
    <col min="10770" max="10771" width="1.6640625" style="2" customWidth="1"/>
    <col min="10772" max="10772" width="4.6640625" style="2" customWidth="1"/>
    <col min="10773" max="10773" width="24.6640625" style="2" customWidth="1"/>
    <col min="10774" max="10774" width="4.6640625" style="2" customWidth="1"/>
    <col min="10775" max="10775" width="14.6640625" style="2" customWidth="1"/>
    <col min="10776" max="10776" width="4.6640625" style="2" customWidth="1"/>
    <col min="10777" max="10777" width="14.6640625" style="2" customWidth="1"/>
    <col min="10778" max="10778" width="4.6640625" style="2" customWidth="1"/>
    <col min="10779" max="10779" width="14.6640625" style="2" customWidth="1"/>
    <col min="10780" max="10780" width="4.6640625" style="2" customWidth="1"/>
    <col min="10781" max="10781" width="14.6640625" style="2" customWidth="1"/>
    <col min="10782" max="10782" width="20.6640625" style="2" customWidth="1"/>
    <col min="10783" max="10783" width="16.6640625" style="2" customWidth="1"/>
    <col min="10784" max="10784" width="1.6640625" style="2" customWidth="1"/>
    <col min="10785" max="11025" width="9" style="2"/>
    <col min="11026" max="11027" width="1.6640625" style="2" customWidth="1"/>
    <col min="11028" max="11028" width="4.6640625" style="2" customWidth="1"/>
    <col min="11029" max="11029" width="24.6640625" style="2" customWidth="1"/>
    <col min="11030" max="11030" width="4.6640625" style="2" customWidth="1"/>
    <col min="11031" max="11031" width="14.6640625" style="2" customWidth="1"/>
    <col min="11032" max="11032" width="4.6640625" style="2" customWidth="1"/>
    <col min="11033" max="11033" width="14.6640625" style="2" customWidth="1"/>
    <col min="11034" max="11034" width="4.6640625" style="2" customWidth="1"/>
    <col min="11035" max="11035" width="14.6640625" style="2" customWidth="1"/>
    <col min="11036" max="11036" width="4.6640625" style="2" customWidth="1"/>
    <col min="11037" max="11037" width="14.6640625" style="2" customWidth="1"/>
    <col min="11038" max="11038" width="20.6640625" style="2" customWidth="1"/>
    <col min="11039" max="11039" width="16.6640625" style="2" customWidth="1"/>
    <col min="11040" max="11040" width="1.6640625" style="2" customWidth="1"/>
    <col min="11041" max="11281" width="9" style="2"/>
    <col min="11282" max="11283" width="1.6640625" style="2" customWidth="1"/>
    <col min="11284" max="11284" width="4.6640625" style="2" customWidth="1"/>
    <col min="11285" max="11285" width="24.6640625" style="2" customWidth="1"/>
    <col min="11286" max="11286" width="4.6640625" style="2" customWidth="1"/>
    <col min="11287" max="11287" width="14.6640625" style="2" customWidth="1"/>
    <col min="11288" max="11288" width="4.6640625" style="2" customWidth="1"/>
    <col min="11289" max="11289" width="14.6640625" style="2" customWidth="1"/>
    <col min="11290" max="11290" width="4.6640625" style="2" customWidth="1"/>
    <col min="11291" max="11291" width="14.6640625" style="2" customWidth="1"/>
    <col min="11292" max="11292" width="4.6640625" style="2" customWidth="1"/>
    <col min="11293" max="11293" width="14.6640625" style="2" customWidth="1"/>
    <col min="11294" max="11294" width="20.6640625" style="2" customWidth="1"/>
    <col min="11295" max="11295" width="16.6640625" style="2" customWidth="1"/>
    <col min="11296" max="11296" width="1.6640625" style="2" customWidth="1"/>
    <col min="11297" max="11537" width="9" style="2"/>
    <col min="11538" max="11539" width="1.6640625" style="2" customWidth="1"/>
    <col min="11540" max="11540" width="4.6640625" style="2" customWidth="1"/>
    <col min="11541" max="11541" width="24.6640625" style="2" customWidth="1"/>
    <col min="11542" max="11542" width="4.6640625" style="2" customWidth="1"/>
    <col min="11543" max="11543" width="14.6640625" style="2" customWidth="1"/>
    <col min="11544" max="11544" width="4.6640625" style="2" customWidth="1"/>
    <col min="11545" max="11545" width="14.6640625" style="2" customWidth="1"/>
    <col min="11546" max="11546" width="4.6640625" style="2" customWidth="1"/>
    <col min="11547" max="11547" width="14.6640625" style="2" customWidth="1"/>
    <col min="11548" max="11548" width="4.6640625" style="2" customWidth="1"/>
    <col min="11549" max="11549" width="14.6640625" style="2" customWidth="1"/>
    <col min="11550" max="11550" width="20.6640625" style="2" customWidth="1"/>
    <col min="11551" max="11551" width="16.6640625" style="2" customWidth="1"/>
    <col min="11552" max="11552" width="1.6640625" style="2" customWidth="1"/>
    <col min="11553" max="11793" width="9" style="2"/>
    <col min="11794" max="11795" width="1.6640625" style="2" customWidth="1"/>
    <col min="11796" max="11796" width="4.6640625" style="2" customWidth="1"/>
    <col min="11797" max="11797" width="24.6640625" style="2" customWidth="1"/>
    <col min="11798" max="11798" width="4.6640625" style="2" customWidth="1"/>
    <col min="11799" max="11799" width="14.6640625" style="2" customWidth="1"/>
    <col min="11800" max="11800" width="4.6640625" style="2" customWidth="1"/>
    <col min="11801" max="11801" width="14.6640625" style="2" customWidth="1"/>
    <col min="11802" max="11802" width="4.6640625" style="2" customWidth="1"/>
    <col min="11803" max="11803" width="14.6640625" style="2" customWidth="1"/>
    <col min="11804" max="11804" width="4.6640625" style="2" customWidth="1"/>
    <col min="11805" max="11805" width="14.6640625" style="2" customWidth="1"/>
    <col min="11806" max="11806" width="20.6640625" style="2" customWidth="1"/>
    <col min="11807" max="11807" width="16.6640625" style="2" customWidth="1"/>
    <col min="11808" max="11808" width="1.6640625" style="2" customWidth="1"/>
    <col min="11809" max="12049" width="9" style="2"/>
    <col min="12050" max="12051" width="1.6640625" style="2" customWidth="1"/>
    <col min="12052" max="12052" width="4.6640625" style="2" customWidth="1"/>
    <col min="12053" max="12053" width="24.6640625" style="2" customWidth="1"/>
    <col min="12054" max="12054" width="4.6640625" style="2" customWidth="1"/>
    <col min="12055" max="12055" width="14.6640625" style="2" customWidth="1"/>
    <col min="12056" max="12056" width="4.6640625" style="2" customWidth="1"/>
    <col min="12057" max="12057" width="14.6640625" style="2" customWidth="1"/>
    <col min="12058" max="12058" width="4.6640625" style="2" customWidth="1"/>
    <col min="12059" max="12059" width="14.6640625" style="2" customWidth="1"/>
    <col min="12060" max="12060" width="4.6640625" style="2" customWidth="1"/>
    <col min="12061" max="12061" width="14.6640625" style="2" customWidth="1"/>
    <col min="12062" max="12062" width="20.6640625" style="2" customWidth="1"/>
    <col min="12063" max="12063" width="16.6640625" style="2" customWidth="1"/>
    <col min="12064" max="12064" width="1.6640625" style="2" customWidth="1"/>
    <col min="12065" max="12305" width="9" style="2"/>
    <col min="12306" max="12307" width="1.6640625" style="2" customWidth="1"/>
    <col min="12308" max="12308" width="4.6640625" style="2" customWidth="1"/>
    <col min="12309" max="12309" width="24.6640625" style="2" customWidth="1"/>
    <col min="12310" max="12310" width="4.6640625" style="2" customWidth="1"/>
    <col min="12311" max="12311" width="14.6640625" style="2" customWidth="1"/>
    <col min="12312" max="12312" width="4.6640625" style="2" customWidth="1"/>
    <col min="12313" max="12313" width="14.6640625" style="2" customWidth="1"/>
    <col min="12314" max="12314" width="4.6640625" style="2" customWidth="1"/>
    <col min="12315" max="12315" width="14.6640625" style="2" customWidth="1"/>
    <col min="12316" max="12316" width="4.6640625" style="2" customWidth="1"/>
    <col min="12317" max="12317" width="14.6640625" style="2" customWidth="1"/>
    <col min="12318" max="12318" width="20.6640625" style="2" customWidth="1"/>
    <col min="12319" max="12319" width="16.6640625" style="2" customWidth="1"/>
    <col min="12320" max="12320" width="1.6640625" style="2" customWidth="1"/>
    <col min="12321" max="12561" width="9" style="2"/>
    <col min="12562" max="12563" width="1.6640625" style="2" customWidth="1"/>
    <col min="12564" max="12564" width="4.6640625" style="2" customWidth="1"/>
    <col min="12565" max="12565" width="24.6640625" style="2" customWidth="1"/>
    <col min="12566" max="12566" width="4.6640625" style="2" customWidth="1"/>
    <col min="12567" max="12567" width="14.6640625" style="2" customWidth="1"/>
    <col min="12568" max="12568" width="4.6640625" style="2" customWidth="1"/>
    <col min="12569" max="12569" width="14.6640625" style="2" customWidth="1"/>
    <col min="12570" max="12570" width="4.6640625" style="2" customWidth="1"/>
    <col min="12571" max="12571" width="14.6640625" style="2" customWidth="1"/>
    <col min="12572" max="12572" width="4.6640625" style="2" customWidth="1"/>
    <col min="12573" max="12573" width="14.6640625" style="2" customWidth="1"/>
    <col min="12574" max="12574" width="20.6640625" style="2" customWidth="1"/>
    <col min="12575" max="12575" width="16.6640625" style="2" customWidth="1"/>
    <col min="12576" max="12576" width="1.6640625" style="2" customWidth="1"/>
    <col min="12577" max="12817" width="9" style="2"/>
    <col min="12818" max="12819" width="1.6640625" style="2" customWidth="1"/>
    <col min="12820" max="12820" width="4.6640625" style="2" customWidth="1"/>
    <col min="12821" max="12821" width="24.6640625" style="2" customWidth="1"/>
    <col min="12822" max="12822" width="4.6640625" style="2" customWidth="1"/>
    <col min="12823" max="12823" width="14.6640625" style="2" customWidth="1"/>
    <col min="12824" max="12824" width="4.6640625" style="2" customWidth="1"/>
    <col min="12825" max="12825" width="14.6640625" style="2" customWidth="1"/>
    <col min="12826" max="12826" width="4.6640625" style="2" customWidth="1"/>
    <col min="12827" max="12827" width="14.6640625" style="2" customWidth="1"/>
    <col min="12828" max="12828" width="4.6640625" style="2" customWidth="1"/>
    <col min="12829" max="12829" width="14.6640625" style="2" customWidth="1"/>
    <col min="12830" max="12830" width="20.6640625" style="2" customWidth="1"/>
    <col min="12831" max="12831" width="16.6640625" style="2" customWidth="1"/>
    <col min="12832" max="12832" width="1.6640625" style="2" customWidth="1"/>
    <col min="12833" max="13073" width="9" style="2"/>
    <col min="13074" max="13075" width="1.6640625" style="2" customWidth="1"/>
    <col min="13076" max="13076" width="4.6640625" style="2" customWidth="1"/>
    <col min="13077" max="13077" width="24.6640625" style="2" customWidth="1"/>
    <col min="13078" max="13078" width="4.6640625" style="2" customWidth="1"/>
    <col min="13079" max="13079" width="14.6640625" style="2" customWidth="1"/>
    <col min="13080" max="13080" width="4.6640625" style="2" customWidth="1"/>
    <col min="13081" max="13081" width="14.6640625" style="2" customWidth="1"/>
    <col min="13082" max="13082" width="4.6640625" style="2" customWidth="1"/>
    <col min="13083" max="13083" width="14.6640625" style="2" customWidth="1"/>
    <col min="13084" max="13084" width="4.6640625" style="2" customWidth="1"/>
    <col min="13085" max="13085" width="14.6640625" style="2" customWidth="1"/>
    <col min="13086" max="13086" width="20.6640625" style="2" customWidth="1"/>
    <col min="13087" max="13087" width="16.6640625" style="2" customWidth="1"/>
    <col min="13088" max="13088" width="1.6640625" style="2" customWidth="1"/>
    <col min="13089" max="13329" width="9" style="2"/>
    <col min="13330" max="13331" width="1.6640625" style="2" customWidth="1"/>
    <col min="13332" max="13332" width="4.6640625" style="2" customWidth="1"/>
    <col min="13333" max="13333" width="24.6640625" style="2" customWidth="1"/>
    <col min="13334" max="13334" width="4.6640625" style="2" customWidth="1"/>
    <col min="13335" max="13335" width="14.6640625" style="2" customWidth="1"/>
    <col min="13336" max="13336" width="4.6640625" style="2" customWidth="1"/>
    <col min="13337" max="13337" width="14.6640625" style="2" customWidth="1"/>
    <col min="13338" max="13338" width="4.6640625" style="2" customWidth="1"/>
    <col min="13339" max="13339" width="14.6640625" style="2" customWidth="1"/>
    <col min="13340" max="13340" width="4.6640625" style="2" customWidth="1"/>
    <col min="13341" max="13341" width="14.6640625" style="2" customWidth="1"/>
    <col min="13342" max="13342" width="20.6640625" style="2" customWidth="1"/>
    <col min="13343" max="13343" width="16.6640625" style="2" customWidth="1"/>
    <col min="13344" max="13344" width="1.6640625" style="2" customWidth="1"/>
    <col min="13345" max="13585" width="9" style="2"/>
    <col min="13586" max="13587" width="1.6640625" style="2" customWidth="1"/>
    <col min="13588" max="13588" width="4.6640625" style="2" customWidth="1"/>
    <col min="13589" max="13589" width="24.6640625" style="2" customWidth="1"/>
    <col min="13590" max="13590" width="4.6640625" style="2" customWidth="1"/>
    <col min="13591" max="13591" width="14.6640625" style="2" customWidth="1"/>
    <col min="13592" max="13592" width="4.6640625" style="2" customWidth="1"/>
    <col min="13593" max="13593" width="14.6640625" style="2" customWidth="1"/>
    <col min="13594" max="13594" width="4.6640625" style="2" customWidth="1"/>
    <col min="13595" max="13595" width="14.6640625" style="2" customWidth="1"/>
    <col min="13596" max="13596" width="4.6640625" style="2" customWidth="1"/>
    <col min="13597" max="13597" width="14.6640625" style="2" customWidth="1"/>
    <col min="13598" max="13598" width="20.6640625" style="2" customWidth="1"/>
    <col min="13599" max="13599" width="16.6640625" style="2" customWidth="1"/>
    <col min="13600" max="13600" width="1.6640625" style="2" customWidth="1"/>
    <col min="13601" max="13841" width="9" style="2"/>
    <col min="13842" max="13843" width="1.6640625" style="2" customWidth="1"/>
    <col min="13844" max="13844" width="4.6640625" style="2" customWidth="1"/>
    <col min="13845" max="13845" width="24.6640625" style="2" customWidth="1"/>
    <col min="13846" max="13846" width="4.6640625" style="2" customWidth="1"/>
    <col min="13847" max="13847" width="14.6640625" style="2" customWidth="1"/>
    <col min="13848" max="13848" width="4.6640625" style="2" customWidth="1"/>
    <col min="13849" max="13849" width="14.6640625" style="2" customWidth="1"/>
    <col min="13850" max="13850" width="4.6640625" style="2" customWidth="1"/>
    <col min="13851" max="13851" width="14.6640625" style="2" customWidth="1"/>
    <col min="13852" max="13852" width="4.6640625" style="2" customWidth="1"/>
    <col min="13853" max="13853" width="14.6640625" style="2" customWidth="1"/>
    <col min="13854" max="13854" width="20.6640625" style="2" customWidth="1"/>
    <col min="13855" max="13855" width="16.6640625" style="2" customWidth="1"/>
    <col min="13856" max="13856" width="1.6640625" style="2" customWidth="1"/>
    <col min="13857" max="14097" width="9" style="2"/>
    <col min="14098" max="14099" width="1.6640625" style="2" customWidth="1"/>
    <col min="14100" max="14100" width="4.6640625" style="2" customWidth="1"/>
    <col min="14101" max="14101" width="24.6640625" style="2" customWidth="1"/>
    <col min="14102" max="14102" width="4.6640625" style="2" customWidth="1"/>
    <col min="14103" max="14103" width="14.6640625" style="2" customWidth="1"/>
    <col min="14104" max="14104" width="4.6640625" style="2" customWidth="1"/>
    <col min="14105" max="14105" width="14.6640625" style="2" customWidth="1"/>
    <col min="14106" max="14106" width="4.6640625" style="2" customWidth="1"/>
    <col min="14107" max="14107" width="14.6640625" style="2" customWidth="1"/>
    <col min="14108" max="14108" width="4.6640625" style="2" customWidth="1"/>
    <col min="14109" max="14109" width="14.6640625" style="2" customWidth="1"/>
    <col min="14110" max="14110" width="20.6640625" style="2" customWidth="1"/>
    <col min="14111" max="14111" width="16.6640625" style="2" customWidth="1"/>
    <col min="14112" max="14112" width="1.6640625" style="2" customWidth="1"/>
    <col min="14113" max="14353" width="9" style="2"/>
    <col min="14354" max="14355" width="1.6640625" style="2" customWidth="1"/>
    <col min="14356" max="14356" width="4.6640625" style="2" customWidth="1"/>
    <col min="14357" max="14357" width="24.6640625" style="2" customWidth="1"/>
    <col min="14358" max="14358" width="4.6640625" style="2" customWidth="1"/>
    <col min="14359" max="14359" width="14.6640625" style="2" customWidth="1"/>
    <col min="14360" max="14360" width="4.6640625" style="2" customWidth="1"/>
    <col min="14361" max="14361" width="14.6640625" style="2" customWidth="1"/>
    <col min="14362" max="14362" width="4.6640625" style="2" customWidth="1"/>
    <col min="14363" max="14363" width="14.6640625" style="2" customWidth="1"/>
    <col min="14364" max="14364" width="4.6640625" style="2" customWidth="1"/>
    <col min="14365" max="14365" width="14.6640625" style="2" customWidth="1"/>
    <col min="14366" max="14366" width="20.6640625" style="2" customWidth="1"/>
    <col min="14367" max="14367" width="16.6640625" style="2" customWidth="1"/>
    <col min="14368" max="14368" width="1.6640625" style="2" customWidth="1"/>
    <col min="14369" max="14609" width="9" style="2"/>
    <col min="14610" max="14611" width="1.6640625" style="2" customWidth="1"/>
    <col min="14612" max="14612" width="4.6640625" style="2" customWidth="1"/>
    <col min="14613" max="14613" width="24.6640625" style="2" customWidth="1"/>
    <col min="14614" max="14614" width="4.6640625" style="2" customWidth="1"/>
    <col min="14615" max="14615" width="14.6640625" style="2" customWidth="1"/>
    <col min="14616" max="14616" width="4.6640625" style="2" customWidth="1"/>
    <col min="14617" max="14617" width="14.6640625" style="2" customWidth="1"/>
    <col min="14618" max="14618" width="4.6640625" style="2" customWidth="1"/>
    <col min="14619" max="14619" width="14.6640625" style="2" customWidth="1"/>
    <col min="14620" max="14620" width="4.6640625" style="2" customWidth="1"/>
    <col min="14621" max="14621" width="14.6640625" style="2" customWidth="1"/>
    <col min="14622" max="14622" width="20.6640625" style="2" customWidth="1"/>
    <col min="14623" max="14623" width="16.6640625" style="2" customWidth="1"/>
    <col min="14624" max="14624" width="1.6640625" style="2" customWidth="1"/>
    <col min="14625" max="14865" width="9" style="2"/>
    <col min="14866" max="14867" width="1.6640625" style="2" customWidth="1"/>
    <col min="14868" max="14868" width="4.6640625" style="2" customWidth="1"/>
    <col min="14869" max="14869" width="24.6640625" style="2" customWidth="1"/>
    <col min="14870" max="14870" width="4.6640625" style="2" customWidth="1"/>
    <col min="14871" max="14871" width="14.6640625" style="2" customWidth="1"/>
    <col min="14872" max="14872" width="4.6640625" style="2" customWidth="1"/>
    <col min="14873" max="14873" width="14.6640625" style="2" customWidth="1"/>
    <col min="14874" max="14874" width="4.6640625" style="2" customWidth="1"/>
    <col min="14875" max="14875" width="14.6640625" style="2" customWidth="1"/>
    <col min="14876" max="14876" width="4.6640625" style="2" customWidth="1"/>
    <col min="14877" max="14877" width="14.6640625" style="2" customWidth="1"/>
    <col min="14878" max="14878" width="20.6640625" style="2" customWidth="1"/>
    <col min="14879" max="14879" width="16.6640625" style="2" customWidth="1"/>
    <col min="14880" max="14880" width="1.6640625" style="2" customWidth="1"/>
    <col min="14881" max="15121" width="9" style="2"/>
    <col min="15122" max="15123" width="1.6640625" style="2" customWidth="1"/>
    <col min="15124" max="15124" width="4.6640625" style="2" customWidth="1"/>
    <col min="15125" max="15125" width="24.6640625" style="2" customWidth="1"/>
    <col min="15126" max="15126" width="4.6640625" style="2" customWidth="1"/>
    <col min="15127" max="15127" width="14.6640625" style="2" customWidth="1"/>
    <col min="15128" max="15128" width="4.6640625" style="2" customWidth="1"/>
    <col min="15129" max="15129" width="14.6640625" style="2" customWidth="1"/>
    <col min="15130" max="15130" width="4.6640625" style="2" customWidth="1"/>
    <col min="15131" max="15131" width="14.6640625" style="2" customWidth="1"/>
    <col min="15132" max="15132" width="4.6640625" style="2" customWidth="1"/>
    <col min="15133" max="15133" width="14.6640625" style="2" customWidth="1"/>
    <col min="15134" max="15134" width="20.6640625" style="2" customWidth="1"/>
    <col min="15135" max="15135" width="16.6640625" style="2" customWidth="1"/>
    <col min="15136" max="15136" width="1.6640625" style="2" customWidth="1"/>
    <col min="15137" max="15377" width="9" style="2"/>
    <col min="15378" max="15379" width="1.6640625" style="2" customWidth="1"/>
    <col min="15380" max="15380" width="4.6640625" style="2" customWidth="1"/>
    <col min="15381" max="15381" width="24.6640625" style="2" customWidth="1"/>
    <col min="15382" max="15382" width="4.6640625" style="2" customWidth="1"/>
    <col min="15383" max="15383" width="14.6640625" style="2" customWidth="1"/>
    <col min="15384" max="15384" width="4.6640625" style="2" customWidth="1"/>
    <col min="15385" max="15385" width="14.6640625" style="2" customWidth="1"/>
    <col min="15386" max="15386" width="4.6640625" style="2" customWidth="1"/>
    <col min="15387" max="15387" width="14.6640625" style="2" customWidth="1"/>
    <col min="15388" max="15388" width="4.6640625" style="2" customWidth="1"/>
    <col min="15389" max="15389" width="14.6640625" style="2" customWidth="1"/>
    <col min="15390" max="15390" width="20.6640625" style="2" customWidth="1"/>
    <col min="15391" max="15391" width="16.6640625" style="2" customWidth="1"/>
    <col min="15392" max="15392" width="1.6640625" style="2" customWidth="1"/>
    <col min="15393" max="15633" width="9" style="2"/>
    <col min="15634" max="15635" width="1.6640625" style="2" customWidth="1"/>
    <col min="15636" max="15636" width="4.6640625" style="2" customWidth="1"/>
    <col min="15637" max="15637" width="24.6640625" style="2" customWidth="1"/>
    <col min="15638" max="15638" width="4.6640625" style="2" customWidth="1"/>
    <col min="15639" max="15639" width="14.6640625" style="2" customWidth="1"/>
    <col min="15640" max="15640" width="4.6640625" style="2" customWidth="1"/>
    <col min="15641" max="15641" width="14.6640625" style="2" customWidth="1"/>
    <col min="15642" max="15642" width="4.6640625" style="2" customWidth="1"/>
    <col min="15643" max="15643" width="14.6640625" style="2" customWidth="1"/>
    <col min="15644" max="15644" width="4.6640625" style="2" customWidth="1"/>
    <col min="15645" max="15645" width="14.6640625" style="2" customWidth="1"/>
    <col min="15646" max="15646" width="20.6640625" style="2" customWidth="1"/>
    <col min="15647" max="15647" width="16.6640625" style="2" customWidth="1"/>
    <col min="15648" max="15648" width="1.6640625" style="2" customWidth="1"/>
    <col min="15649" max="15889" width="9" style="2"/>
    <col min="15890" max="15891" width="1.6640625" style="2" customWidth="1"/>
    <col min="15892" max="15892" width="4.6640625" style="2" customWidth="1"/>
    <col min="15893" max="15893" width="24.6640625" style="2" customWidth="1"/>
    <col min="15894" max="15894" width="4.6640625" style="2" customWidth="1"/>
    <col min="15895" max="15895" width="14.6640625" style="2" customWidth="1"/>
    <col min="15896" max="15896" width="4.6640625" style="2" customWidth="1"/>
    <col min="15897" max="15897" width="14.6640625" style="2" customWidth="1"/>
    <col min="15898" max="15898" width="4.6640625" style="2" customWidth="1"/>
    <col min="15899" max="15899" width="14.6640625" style="2" customWidth="1"/>
    <col min="15900" max="15900" width="4.6640625" style="2" customWidth="1"/>
    <col min="15901" max="15901" width="14.6640625" style="2" customWidth="1"/>
    <col min="15902" max="15902" width="20.6640625" style="2" customWidth="1"/>
    <col min="15903" max="15903" width="16.6640625" style="2" customWidth="1"/>
    <col min="15904" max="15904" width="1.6640625" style="2" customWidth="1"/>
    <col min="15905" max="16145" width="9" style="2"/>
    <col min="16146" max="16147" width="1.6640625" style="2" customWidth="1"/>
    <col min="16148" max="16148" width="4.6640625" style="2" customWidth="1"/>
    <col min="16149" max="16149" width="24.6640625" style="2" customWidth="1"/>
    <col min="16150" max="16150" width="4.6640625" style="2" customWidth="1"/>
    <col min="16151" max="16151" width="14.6640625" style="2" customWidth="1"/>
    <col min="16152" max="16152" width="4.6640625" style="2" customWidth="1"/>
    <col min="16153" max="16153" width="14.6640625" style="2" customWidth="1"/>
    <col min="16154" max="16154" width="4.6640625" style="2" customWidth="1"/>
    <col min="16155" max="16155" width="14.6640625" style="2" customWidth="1"/>
    <col min="16156" max="16156" width="4.6640625" style="2" customWidth="1"/>
    <col min="16157" max="16157" width="14.6640625" style="2" customWidth="1"/>
    <col min="16158" max="16158" width="20.6640625" style="2" customWidth="1"/>
    <col min="16159" max="16159" width="16.6640625" style="2" customWidth="1"/>
    <col min="16160" max="16160" width="1.6640625" style="2" customWidth="1"/>
    <col min="16161" max="16384" width="9" style="2"/>
  </cols>
  <sheetData>
    <row r="1" spans="3:33" ht="20.100000000000001" customHeight="1" x14ac:dyDescent="0.2">
      <c r="C1" s="2" t="s">
        <v>47</v>
      </c>
      <c r="M1" s="58" t="s">
        <v>57</v>
      </c>
      <c r="AC1" s="3"/>
      <c r="AD1" s="3"/>
      <c r="AE1" s="1" t="s">
        <v>5</v>
      </c>
    </row>
    <row r="2" spans="3:33" ht="20.100000000000001" customHeight="1" x14ac:dyDescent="0.2">
      <c r="C2" s="136" t="s">
        <v>42</v>
      </c>
      <c r="D2" s="136"/>
      <c r="E2" s="137" t="str">
        <f>C3&amp;". "&amp;D3</f>
        <v>1. team A</v>
      </c>
      <c r="F2" s="138"/>
      <c r="G2" s="138"/>
      <c r="H2" s="138"/>
      <c r="I2" s="138"/>
      <c r="J2" s="139"/>
      <c r="K2" s="137" t="str">
        <f>C8&amp;". "&amp;D8</f>
        <v>2. team B</v>
      </c>
      <c r="L2" s="138"/>
      <c r="M2" s="138"/>
      <c r="N2" s="138"/>
      <c r="O2" s="138"/>
      <c r="P2" s="139"/>
      <c r="Q2" s="137" t="str">
        <f>C13&amp;". "&amp;D13</f>
        <v>3. team C</v>
      </c>
      <c r="R2" s="138"/>
      <c r="S2" s="138"/>
      <c r="T2" s="138"/>
      <c r="U2" s="138"/>
      <c r="V2" s="139"/>
      <c r="W2" s="137" t="str">
        <f>C18&amp;". "&amp;D18</f>
        <v>4. team D</v>
      </c>
      <c r="X2" s="138"/>
      <c r="Y2" s="138"/>
      <c r="Z2" s="138"/>
      <c r="AA2" s="138"/>
      <c r="AB2" s="139"/>
      <c r="AC2" s="140" t="s">
        <v>15</v>
      </c>
      <c r="AD2" s="141"/>
      <c r="AE2" s="41" t="s">
        <v>0</v>
      </c>
    </row>
    <row r="3" spans="3:33" ht="20.100000000000001" customHeight="1" x14ac:dyDescent="0.2">
      <c r="C3" s="115">
        <v>1</v>
      </c>
      <c r="D3" s="118" t="s">
        <v>25</v>
      </c>
      <c r="E3" s="121"/>
      <c r="F3" s="122"/>
      <c r="G3" s="122"/>
      <c r="H3" s="122"/>
      <c r="I3" s="122"/>
      <c r="J3" s="123"/>
      <c r="K3" s="7" t="str">
        <f>IF(M3&gt;O3,"○",IF(M3&lt;O3,"×"," "))</f>
        <v>×</v>
      </c>
      <c r="L3" s="16"/>
      <c r="M3" s="31">
        <f>COUNTIF(L4:L6,"○")</f>
        <v>1</v>
      </c>
      <c r="N3" s="32" t="s">
        <v>1</v>
      </c>
      <c r="O3" s="31">
        <f>COUNTIF(P4:P6,"○")</f>
        <v>2</v>
      </c>
      <c r="P3" s="33"/>
      <c r="Q3" s="7" t="str">
        <f>IF(S3&gt;U3,"○",IF(S3&lt;U3,"×"," "))</f>
        <v>×</v>
      </c>
      <c r="R3" s="16"/>
      <c r="S3" s="31">
        <f>COUNTIF(R4:R6,"○")</f>
        <v>0</v>
      </c>
      <c r="T3" s="32" t="s">
        <v>1</v>
      </c>
      <c r="U3" s="31">
        <f>COUNTIF(V4:V6,"○")</f>
        <v>3</v>
      </c>
      <c r="V3" s="33"/>
      <c r="W3" s="7" t="str">
        <f>IF(Y3&gt;AA3,"○",IF(Y3&lt;AA3,"×"," "))</f>
        <v>○</v>
      </c>
      <c r="X3" s="16"/>
      <c r="Y3" s="31">
        <f>COUNTIF(X4:X6,"○")</f>
        <v>2</v>
      </c>
      <c r="Z3" s="32" t="s">
        <v>1</v>
      </c>
      <c r="AA3" s="31">
        <f>COUNTIF(AB4:AB6,"○")</f>
        <v>1</v>
      </c>
      <c r="AB3" s="33"/>
      <c r="AC3" s="49" t="s">
        <v>22</v>
      </c>
      <c r="AD3" s="57">
        <v>3</v>
      </c>
      <c r="AE3" s="151" t="s">
        <v>43</v>
      </c>
    </row>
    <row r="4" spans="3:33" ht="20.100000000000001" customHeight="1" x14ac:dyDescent="0.2">
      <c r="C4" s="116"/>
      <c r="D4" s="119"/>
      <c r="E4" s="124"/>
      <c r="F4" s="125"/>
      <c r="G4" s="125"/>
      <c r="H4" s="125"/>
      <c r="I4" s="125"/>
      <c r="J4" s="126"/>
      <c r="K4" s="8" t="s">
        <v>11</v>
      </c>
      <c r="L4" s="36" t="str">
        <f>IF(M4&gt;O4,"○",IF(M4&lt;O4,"×"," "))</f>
        <v>○</v>
      </c>
      <c r="M4" s="19">
        <v>6</v>
      </c>
      <c r="N4" s="20" t="s">
        <v>1</v>
      </c>
      <c r="O4" s="21">
        <v>1</v>
      </c>
      <c r="P4" s="22" t="str">
        <f>IF(M4&lt;O4,"○",IF(M4&gt;O4,"×"," "))</f>
        <v>×</v>
      </c>
      <c r="Q4" s="8" t="s">
        <v>11</v>
      </c>
      <c r="R4" s="36" t="str">
        <f>IF(S4&gt;U4,"○",IF(S4&lt;U4,"×"," "))</f>
        <v>×</v>
      </c>
      <c r="S4" s="19">
        <v>1</v>
      </c>
      <c r="T4" s="20" t="s">
        <v>1</v>
      </c>
      <c r="U4" s="21">
        <v>6</v>
      </c>
      <c r="V4" s="22" t="str">
        <f>IF(S4&lt;U4,"○",IF(S4&gt;U4,"×"," "))</f>
        <v>○</v>
      </c>
      <c r="W4" s="8" t="s">
        <v>11</v>
      </c>
      <c r="X4" s="36" t="str">
        <f>IF(Y4&gt;AA4,"○",IF(Y4&lt;AA4,"×"," "))</f>
        <v>×</v>
      </c>
      <c r="Y4" s="19">
        <v>2</v>
      </c>
      <c r="Z4" s="20" t="s">
        <v>1</v>
      </c>
      <c r="AA4" s="21">
        <v>6</v>
      </c>
      <c r="AB4" s="22" t="str">
        <f>IF(Y4&lt;AA4,"○",IF(Y4&gt;AA4,"×"," "))</f>
        <v>○</v>
      </c>
      <c r="AC4" s="34" t="s">
        <v>6</v>
      </c>
      <c r="AD4" s="51" t="str">
        <f>COUNTIF(E3:AB3,"○")&amp;"勝 "&amp;COUNTIF(E3:AB3,"×")&amp;"敗"</f>
        <v>1勝 2敗</v>
      </c>
      <c r="AE4" s="152"/>
    </row>
    <row r="5" spans="3:33" ht="20.100000000000001" customHeight="1" x14ac:dyDescent="0.2">
      <c r="C5" s="116"/>
      <c r="D5" s="119"/>
      <c r="E5" s="124"/>
      <c r="F5" s="125"/>
      <c r="G5" s="125"/>
      <c r="H5" s="125"/>
      <c r="I5" s="125"/>
      <c r="J5" s="126"/>
      <c r="K5" s="9" t="s">
        <v>12</v>
      </c>
      <c r="L5" s="37" t="str">
        <f>IF(M5&gt;O5,"○",IF(M5&lt;O5,"×"," "))</f>
        <v>×</v>
      </c>
      <c r="M5" s="6">
        <v>1</v>
      </c>
      <c r="N5" s="4" t="s">
        <v>1</v>
      </c>
      <c r="O5" s="17">
        <v>6</v>
      </c>
      <c r="P5" s="23" t="str">
        <f>IF(M5&lt;O5,"○",IF(M5&gt;O5,"×"," "))</f>
        <v>○</v>
      </c>
      <c r="Q5" s="9" t="s">
        <v>12</v>
      </c>
      <c r="R5" s="37" t="str">
        <f>IF(S5&gt;U5,"○",IF(S5&lt;U5,"×"," "))</f>
        <v>×</v>
      </c>
      <c r="S5" s="6">
        <v>2</v>
      </c>
      <c r="T5" s="4" t="s">
        <v>1</v>
      </c>
      <c r="U5" s="17">
        <v>6</v>
      </c>
      <c r="V5" s="23" t="str">
        <f>IF(S5&lt;U5,"○",IF(S5&gt;U5,"×"," "))</f>
        <v>○</v>
      </c>
      <c r="W5" s="9" t="s">
        <v>12</v>
      </c>
      <c r="X5" s="37" t="str">
        <f>IF(Y5&gt;AA5,"○",IF(Y5&lt;AA5,"×"," "))</f>
        <v>○</v>
      </c>
      <c r="Y5" s="6">
        <v>6</v>
      </c>
      <c r="Z5" s="4" t="s">
        <v>1</v>
      </c>
      <c r="AA5" s="17">
        <v>4</v>
      </c>
      <c r="AB5" s="23" t="str">
        <f>IF(Y5&lt;AA5,"○",IF(Y5&gt;AA5,"×"," "))</f>
        <v>×</v>
      </c>
      <c r="AC5" s="35" t="s">
        <v>14</v>
      </c>
      <c r="AD5" s="52" t="str">
        <f>SUM(G3,M3,S3,Y3)&amp;"試合"</f>
        <v>3試合</v>
      </c>
      <c r="AE5" s="152"/>
      <c r="AG5" s="50"/>
    </row>
    <row r="6" spans="3:33" ht="20.100000000000001" customHeight="1" x14ac:dyDescent="0.2">
      <c r="C6" s="116"/>
      <c r="D6" s="119"/>
      <c r="E6" s="124"/>
      <c r="F6" s="125"/>
      <c r="G6" s="125"/>
      <c r="H6" s="125"/>
      <c r="I6" s="125"/>
      <c r="J6" s="126"/>
      <c r="K6" s="13" t="s">
        <v>13</v>
      </c>
      <c r="L6" s="38" t="str">
        <f>IF(M6&gt;O6,"○",IF(M6&lt;O6,"×"," "))</f>
        <v>×</v>
      </c>
      <c r="M6" s="14">
        <v>1</v>
      </c>
      <c r="N6" s="15" t="s">
        <v>1</v>
      </c>
      <c r="O6" s="18">
        <v>6</v>
      </c>
      <c r="P6" s="24" t="str">
        <f>IF(M6&lt;O6,"○",IF(M6&gt;O6,"×"," "))</f>
        <v>○</v>
      </c>
      <c r="Q6" s="13" t="s">
        <v>13</v>
      </c>
      <c r="R6" s="38" t="str">
        <f>IF(S6&gt;U6,"○",IF(S6&lt;U6,"×"," "))</f>
        <v>×</v>
      </c>
      <c r="S6" s="14">
        <v>3</v>
      </c>
      <c r="T6" s="15" t="s">
        <v>1</v>
      </c>
      <c r="U6" s="18">
        <v>6</v>
      </c>
      <c r="V6" s="24" t="str">
        <f>IF(S6&lt;U6,"○",IF(S6&gt;U6,"×"," "))</f>
        <v>○</v>
      </c>
      <c r="W6" s="13" t="s">
        <v>13</v>
      </c>
      <c r="X6" s="38" t="str">
        <f>IF(Y6&gt;AA6,"○",IF(Y6&lt;AA6,"×"," "))</f>
        <v>○</v>
      </c>
      <c r="Y6" s="14">
        <v>6</v>
      </c>
      <c r="Z6" s="15" t="s">
        <v>1</v>
      </c>
      <c r="AA6" s="18">
        <v>2</v>
      </c>
      <c r="AB6" s="24" t="str">
        <f>IF(Y6&lt;AA6,"○",IF(Y6&gt;AA6,"×"," "))</f>
        <v>×</v>
      </c>
      <c r="AC6" s="25" t="s">
        <v>7</v>
      </c>
      <c r="AD6" s="53">
        <f>AC7/AD7*100</f>
        <v>39.436619718309856</v>
      </c>
      <c r="AE6" s="152"/>
      <c r="AG6" s="50"/>
    </row>
    <row r="7" spans="3:33" ht="20.100000000000001" customHeight="1" x14ac:dyDescent="0.2">
      <c r="C7" s="117"/>
      <c r="D7" s="120"/>
      <c r="E7" s="127"/>
      <c r="F7" s="128"/>
      <c r="G7" s="128"/>
      <c r="H7" s="128"/>
      <c r="I7" s="128"/>
      <c r="J7" s="129"/>
      <c r="K7" s="10" t="s">
        <v>4</v>
      </c>
      <c r="L7" s="12"/>
      <c r="M7" s="28">
        <f>SUM(M4:M6)</f>
        <v>8</v>
      </c>
      <c r="N7" s="29" t="s">
        <v>1</v>
      </c>
      <c r="O7" s="11">
        <f>SUM(O4:O6)</f>
        <v>13</v>
      </c>
      <c r="P7" s="30"/>
      <c r="Q7" s="10" t="s">
        <v>4</v>
      </c>
      <c r="R7" s="12"/>
      <c r="S7" s="28">
        <f>SUM(S4:S6)</f>
        <v>6</v>
      </c>
      <c r="T7" s="29" t="s">
        <v>1</v>
      </c>
      <c r="U7" s="11">
        <f>SUM(U4:U6)</f>
        <v>18</v>
      </c>
      <c r="V7" s="30"/>
      <c r="W7" s="10" t="s">
        <v>4</v>
      </c>
      <c r="X7" s="12"/>
      <c r="Y7" s="28">
        <f>SUM(Y4:Y6)</f>
        <v>14</v>
      </c>
      <c r="Z7" s="29" t="s">
        <v>1</v>
      </c>
      <c r="AA7" s="11">
        <f>SUM(AA4:AA6)</f>
        <v>12</v>
      </c>
      <c r="AB7" s="30"/>
      <c r="AC7" s="26">
        <f>SUM(G7,M7,S7,Y7)</f>
        <v>28</v>
      </c>
      <c r="AD7" s="54">
        <f>SUM(G7,I7,M7,O7,S7,U7,Y7,AA7)</f>
        <v>71</v>
      </c>
      <c r="AE7" s="152"/>
      <c r="AG7" s="50"/>
    </row>
    <row r="8" spans="3:33" ht="20.100000000000001" customHeight="1" x14ac:dyDescent="0.2">
      <c r="C8" s="115">
        <f>C3+1</f>
        <v>2</v>
      </c>
      <c r="D8" s="118" t="s">
        <v>26</v>
      </c>
      <c r="E8" s="7" t="str">
        <f>IF(G8&gt;I8,"○",IF(G8&lt;I8,"×"," "))</f>
        <v>○</v>
      </c>
      <c r="F8" s="16"/>
      <c r="G8" s="31">
        <f>COUNTIF(F9:F11,"○")</f>
        <v>2</v>
      </c>
      <c r="H8" s="32" t="s">
        <v>1</v>
      </c>
      <c r="I8" s="31">
        <f>COUNTIF(J9:J11,"○")</f>
        <v>1</v>
      </c>
      <c r="J8" s="33"/>
      <c r="K8" s="121"/>
      <c r="L8" s="122"/>
      <c r="M8" s="122"/>
      <c r="N8" s="122"/>
      <c r="O8" s="122"/>
      <c r="P8" s="123"/>
      <c r="Q8" s="7" t="str">
        <f>IF(S8&gt;U8,"○",IF(S8&lt;U8,"×"," "))</f>
        <v>×</v>
      </c>
      <c r="R8" s="16"/>
      <c r="S8" s="31">
        <f>COUNTIF(R9:R11,"○")</f>
        <v>0</v>
      </c>
      <c r="T8" s="32" t="s">
        <v>1</v>
      </c>
      <c r="U8" s="31">
        <f>COUNTIF(V9:V11,"○")</f>
        <v>3</v>
      </c>
      <c r="V8" s="33"/>
      <c r="W8" s="7" t="str">
        <f>IF(Y8&gt;AA8,"○",IF(Y8&lt;AA8,"×"," "))</f>
        <v>×</v>
      </c>
      <c r="X8" s="16"/>
      <c r="Y8" s="31">
        <f>COUNTIF(X9:X11,"○")</f>
        <v>1</v>
      </c>
      <c r="Z8" s="32" t="s">
        <v>1</v>
      </c>
      <c r="AA8" s="31">
        <f>COUNTIF(AB9:AB11,"○")</f>
        <v>2</v>
      </c>
      <c r="AB8" s="33"/>
      <c r="AC8" s="49" t="s">
        <v>22</v>
      </c>
      <c r="AD8" s="57">
        <v>3</v>
      </c>
      <c r="AE8" s="151" t="s">
        <v>44</v>
      </c>
    </row>
    <row r="9" spans="3:33" ht="20.100000000000001" customHeight="1" x14ac:dyDescent="0.2">
      <c r="C9" s="116"/>
      <c r="D9" s="119"/>
      <c r="E9" s="8" t="s">
        <v>11</v>
      </c>
      <c r="F9" s="36" t="str">
        <f>IF(G9&gt;I9,"○",IF(G9&lt;I9,"×"," "))</f>
        <v>×</v>
      </c>
      <c r="G9" s="19">
        <f>O4</f>
        <v>1</v>
      </c>
      <c r="H9" s="20" t="s">
        <v>1</v>
      </c>
      <c r="I9" s="21">
        <f>M4</f>
        <v>6</v>
      </c>
      <c r="J9" s="22" t="str">
        <f>IF(G9&lt;I9,"○",IF(G9&gt;I9,"×"," "))</f>
        <v>○</v>
      </c>
      <c r="K9" s="124"/>
      <c r="L9" s="125"/>
      <c r="M9" s="125"/>
      <c r="N9" s="125"/>
      <c r="O9" s="125"/>
      <c r="P9" s="126"/>
      <c r="Q9" s="8" t="s">
        <v>11</v>
      </c>
      <c r="R9" s="36" t="str">
        <f>IF(S9&gt;U9,"○",IF(S9&lt;U9,"×"," "))</f>
        <v>×</v>
      </c>
      <c r="S9" s="19">
        <v>1</v>
      </c>
      <c r="T9" s="20" t="s">
        <v>1</v>
      </c>
      <c r="U9" s="21">
        <v>6</v>
      </c>
      <c r="V9" s="22" t="str">
        <f>IF(S9&lt;U9,"○",IF(S9&gt;U9,"×"," "))</f>
        <v>○</v>
      </c>
      <c r="W9" s="8" t="s">
        <v>11</v>
      </c>
      <c r="X9" s="36" t="str">
        <f>IF(Y9&gt;AA9,"○",IF(Y9&lt;AA9,"×"," "))</f>
        <v>×</v>
      </c>
      <c r="Y9" s="19">
        <v>2</v>
      </c>
      <c r="Z9" s="20" t="s">
        <v>1</v>
      </c>
      <c r="AA9" s="21">
        <v>6</v>
      </c>
      <c r="AB9" s="22" t="str">
        <f>IF(Y9&lt;AA9,"○",IF(Y9&gt;AA9,"×"," "))</f>
        <v>○</v>
      </c>
      <c r="AC9" s="34" t="s">
        <v>6</v>
      </c>
      <c r="AD9" s="51" t="str">
        <f>COUNTIF(E8:AB8,"○")&amp;"勝 "&amp;COUNTIF(E8:AB8,"×")&amp;"敗"</f>
        <v>1勝 2敗</v>
      </c>
      <c r="AE9" s="152"/>
      <c r="AG9" s="50"/>
    </row>
    <row r="10" spans="3:33" ht="20.100000000000001" customHeight="1" x14ac:dyDescent="0.2">
      <c r="C10" s="116"/>
      <c r="D10" s="119"/>
      <c r="E10" s="9" t="s">
        <v>12</v>
      </c>
      <c r="F10" s="37" t="str">
        <f>IF(G10&gt;I10,"○",IF(G10&lt;I10,"×"," "))</f>
        <v>○</v>
      </c>
      <c r="G10" s="6">
        <f>O5</f>
        <v>6</v>
      </c>
      <c r="H10" s="4" t="s">
        <v>1</v>
      </c>
      <c r="I10" s="17">
        <f>M5</f>
        <v>1</v>
      </c>
      <c r="J10" s="23" t="str">
        <f>IF(G10&lt;I10,"○",IF(G10&gt;I10,"×"," "))</f>
        <v>×</v>
      </c>
      <c r="K10" s="124"/>
      <c r="L10" s="125"/>
      <c r="M10" s="125"/>
      <c r="N10" s="125"/>
      <c r="O10" s="125"/>
      <c r="P10" s="126"/>
      <c r="Q10" s="9" t="s">
        <v>12</v>
      </c>
      <c r="R10" s="37" t="str">
        <f>IF(S10&gt;U10,"○",IF(S10&lt;U10,"×"," "))</f>
        <v>×</v>
      </c>
      <c r="S10" s="6">
        <v>1</v>
      </c>
      <c r="T10" s="4" t="s">
        <v>1</v>
      </c>
      <c r="U10" s="17">
        <v>6</v>
      </c>
      <c r="V10" s="23" t="str">
        <f>IF(S10&lt;U10,"○",IF(S10&gt;U10,"×"," "))</f>
        <v>○</v>
      </c>
      <c r="W10" s="9" t="s">
        <v>12</v>
      </c>
      <c r="X10" s="37" t="str">
        <f>IF(Y10&gt;AA10,"○",IF(Y10&lt;AA10,"×"," "))</f>
        <v>×</v>
      </c>
      <c r="Y10" s="6">
        <v>1</v>
      </c>
      <c r="Z10" s="4" t="s">
        <v>1</v>
      </c>
      <c r="AA10" s="17">
        <v>6</v>
      </c>
      <c r="AB10" s="23" t="str">
        <f>IF(Y10&lt;AA10,"○",IF(Y10&gt;AA10,"×"," "))</f>
        <v>○</v>
      </c>
      <c r="AC10" s="35" t="s">
        <v>14</v>
      </c>
      <c r="AD10" s="52" t="str">
        <f>SUM(G8,M8,S8,Y8)&amp;"試合"</f>
        <v>3試合</v>
      </c>
      <c r="AE10" s="152"/>
      <c r="AG10" s="50"/>
    </row>
    <row r="11" spans="3:33" ht="20.100000000000001" customHeight="1" x14ac:dyDescent="0.2">
      <c r="C11" s="116"/>
      <c r="D11" s="119"/>
      <c r="E11" s="13" t="s">
        <v>13</v>
      </c>
      <c r="F11" s="38" t="str">
        <f>IF(G11&gt;I11,"○",IF(G11&lt;I11,"×"," "))</f>
        <v>○</v>
      </c>
      <c r="G11" s="14">
        <f>O6</f>
        <v>6</v>
      </c>
      <c r="H11" s="15" t="s">
        <v>1</v>
      </c>
      <c r="I11" s="18">
        <f>M6</f>
        <v>1</v>
      </c>
      <c r="J11" s="24" t="str">
        <f>IF(G11&lt;I11,"○",IF(G11&gt;I11,"×"," "))</f>
        <v>×</v>
      </c>
      <c r="K11" s="124"/>
      <c r="L11" s="125"/>
      <c r="M11" s="125"/>
      <c r="N11" s="125"/>
      <c r="O11" s="125"/>
      <c r="P11" s="126"/>
      <c r="Q11" s="13" t="s">
        <v>13</v>
      </c>
      <c r="R11" s="38" t="str">
        <f>IF(S11&gt;U11,"○",IF(S11&lt;U11,"×"," "))</f>
        <v>×</v>
      </c>
      <c r="S11" s="14">
        <v>1</v>
      </c>
      <c r="T11" s="15" t="s">
        <v>1</v>
      </c>
      <c r="U11" s="18">
        <v>6</v>
      </c>
      <c r="V11" s="24" t="str">
        <f>IF(S11&lt;U11,"○",IF(S11&gt;U11,"×"," "))</f>
        <v>○</v>
      </c>
      <c r="W11" s="13" t="s">
        <v>13</v>
      </c>
      <c r="X11" s="38" t="str">
        <f>IF(Y11&gt;AA11,"○",IF(Y11&lt;AA11,"×"," "))</f>
        <v>○</v>
      </c>
      <c r="Y11" s="14">
        <v>6</v>
      </c>
      <c r="Z11" s="15" t="s">
        <v>1</v>
      </c>
      <c r="AA11" s="18">
        <v>4</v>
      </c>
      <c r="AB11" s="24" t="str">
        <f>IF(Y11&lt;AA11,"○",IF(Y11&gt;AA11,"×"," "))</f>
        <v>×</v>
      </c>
      <c r="AC11" s="25" t="s">
        <v>7</v>
      </c>
      <c r="AD11" s="53">
        <f>AC12/AD12*100</f>
        <v>37.313432835820898</v>
      </c>
      <c r="AE11" s="152"/>
      <c r="AG11" s="5"/>
    </row>
    <row r="12" spans="3:33" ht="20.100000000000001" customHeight="1" x14ac:dyDescent="0.2">
      <c r="C12" s="117"/>
      <c r="D12" s="120"/>
      <c r="E12" s="10" t="s">
        <v>4</v>
      </c>
      <c r="F12" s="12"/>
      <c r="G12" s="28">
        <f>SUM(G9:G11)</f>
        <v>13</v>
      </c>
      <c r="H12" s="29" t="s">
        <v>1</v>
      </c>
      <c r="I12" s="11">
        <f>SUM(I9:I11)</f>
        <v>8</v>
      </c>
      <c r="J12" s="30"/>
      <c r="K12" s="127"/>
      <c r="L12" s="128"/>
      <c r="M12" s="128"/>
      <c r="N12" s="128"/>
      <c r="O12" s="128"/>
      <c r="P12" s="129"/>
      <c r="Q12" s="10" t="s">
        <v>4</v>
      </c>
      <c r="R12" s="12"/>
      <c r="S12" s="28">
        <f>SUM(S9:S11)</f>
        <v>3</v>
      </c>
      <c r="T12" s="29" t="s">
        <v>1</v>
      </c>
      <c r="U12" s="11">
        <f>SUM(U9:U11)</f>
        <v>18</v>
      </c>
      <c r="V12" s="30"/>
      <c r="W12" s="10" t="s">
        <v>4</v>
      </c>
      <c r="X12" s="12"/>
      <c r="Y12" s="28">
        <f>SUM(Y9:Y11)</f>
        <v>9</v>
      </c>
      <c r="Z12" s="29" t="s">
        <v>1</v>
      </c>
      <c r="AA12" s="11">
        <f>SUM(AA9:AA11)</f>
        <v>16</v>
      </c>
      <c r="AB12" s="30"/>
      <c r="AC12" s="26">
        <f>SUM(G12,M12,S12,Y12)</f>
        <v>25</v>
      </c>
      <c r="AD12" s="54">
        <f>SUM(G12,I12,M12,O12,S12,U12,Y12,AA12)</f>
        <v>67</v>
      </c>
      <c r="AE12" s="152"/>
    </row>
    <row r="13" spans="3:33" ht="20.100000000000001" customHeight="1" x14ac:dyDescent="0.2">
      <c r="C13" s="115">
        <f t="shared" ref="C13" si="0">C8+1</f>
        <v>3</v>
      </c>
      <c r="D13" s="118" t="s">
        <v>27</v>
      </c>
      <c r="E13" s="7" t="str">
        <f>IF(G13&gt;I13,"○",IF(G13&lt;I13,"×"," "))</f>
        <v>○</v>
      </c>
      <c r="F13" s="16"/>
      <c r="G13" s="31">
        <f>COUNTIF(F14:F16,"○")</f>
        <v>3</v>
      </c>
      <c r="H13" s="32" t="s">
        <v>1</v>
      </c>
      <c r="I13" s="31">
        <f>COUNTIF(J14:J16,"○")</f>
        <v>0</v>
      </c>
      <c r="J13" s="33"/>
      <c r="K13" s="7" t="str">
        <f>IF(M13&gt;O13,"○",IF(M13&lt;O13,"×"," "))</f>
        <v>○</v>
      </c>
      <c r="L13" s="16"/>
      <c r="M13" s="31">
        <f>COUNTIF(L14:L16,"○")</f>
        <v>3</v>
      </c>
      <c r="N13" s="32" t="s">
        <v>1</v>
      </c>
      <c r="O13" s="31">
        <f>COUNTIF(P14:P16,"○")</f>
        <v>0</v>
      </c>
      <c r="P13" s="33"/>
      <c r="Q13" s="121"/>
      <c r="R13" s="122"/>
      <c r="S13" s="122"/>
      <c r="T13" s="122"/>
      <c r="U13" s="122"/>
      <c r="V13" s="123"/>
      <c r="W13" s="7" t="str">
        <f>IF(Y13&gt;AA13,"○",IF(Y13&lt;AA13,"×"," "))</f>
        <v>×</v>
      </c>
      <c r="X13" s="16"/>
      <c r="Y13" s="31">
        <f>COUNTIF(X14:X16,"○")</f>
        <v>1</v>
      </c>
      <c r="Z13" s="32" t="s">
        <v>1</v>
      </c>
      <c r="AA13" s="31">
        <f>COUNTIF(AB14:AB16,"○")</f>
        <v>2</v>
      </c>
      <c r="AB13" s="33"/>
      <c r="AC13" s="49" t="s">
        <v>22</v>
      </c>
      <c r="AD13" s="57">
        <v>3</v>
      </c>
      <c r="AE13" s="151" t="s">
        <v>46</v>
      </c>
    </row>
    <row r="14" spans="3:33" ht="20.100000000000001" customHeight="1" x14ac:dyDescent="0.2">
      <c r="C14" s="116"/>
      <c r="D14" s="119"/>
      <c r="E14" s="8" t="s">
        <v>11</v>
      </c>
      <c r="F14" s="36" t="str">
        <f>IF(G14&gt;I14,"○",IF(G14&lt;I14,"×"," "))</f>
        <v>○</v>
      </c>
      <c r="G14" s="19">
        <f>U4</f>
        <v>6</v>
      </c>
      <c r="H14" s="20" t="s">
        <v>1</v>
      </c>
      <c r="I14" s="21">
        <f>S4</f>
        <v>1</v>
      </c>
      <c r="J14" s="22" t="str">
        <f>IF(G14&lt;I14,"○",IF(G14&gt;I14,"×"," "))</f>
        <v>×</v>
      </c>
      <c r="K14" s="8" t="s">
        <v>11</v>
      </c>
      <c r="L14" s="36" t="str">
        <f>IF(M14&gt;O14,"○",IF(M14&lt;O14,"×"," "))</f>
        <v>○</v>
      </c>
      <c r="M14" s="19">
        <f>U9</f>
        <v>6</v>
      </c>
      <c r="N14" s="20" t="s">
        <v>1</v>
      </c>
      <c r="O14" s="21">
        <f>S9</f>
        <v>1</v>
      </c>
      <c r="P14" s="22" t="str">
        <f>IF(M14&lt;O14,"○",IF(M14&gt;O14,"×"," "))</f>
        <v>×</v>
      </c>
      <c r="Q14" s="124"/>
      <c r="R14" s="125"/>
      <c r="S14" s="125"/>
      <c r="T14" s="125"/>
      <c r="U14" s="125"/>
      <c r="V14" s="126"/>
      <c r="W14" s="8" t="s">
        <v>11</v>
      </c>
      <c r="X14" s="36" t="str">
        <f>IF(Y14&gt;AA14,"○",IF(Y14&lt;AA14,"×"," "))</f>
        <v>×</v>
      </c>
      <c r="Y14" s="19">
        <v>2</v>
      </c>
      <c r="Z14" s="20" t="s">
        <v>1</v>
      </c>
      <c r="AA14" s="21">
        <v>6</v>
      </c>
      <c r="AB14" s="22" t="str">
        <f>IF(Y14&lt;AA14,"○",IF(Y14&gt;AA14,"×"," "))</f>
        <v>○</v>
      </c>
      <c r="AC14" s="34" t="s">
        <v>6</v>
      </c>
      <c r="AD14" s="51" t="str">
        <f>COUNTIF(E13:AB13,"○")&amp;"勝 "&amp;COUNTIF(E13:AB13,"×")&amp;"敗"</f>
        <v>2勝 1敗</v>
      </c>
      <c r="AE14" s="152"/>
    </row>
    <row r="15" spans="3:33" ht="20.100000000000001" customHeight="1" x14ac:dyDescent="0.2">
      <c r="C15" s="116"/>
      <c r="D15" s="119"/>
      <c r="E15" s="9" t="s">
        <v>12</v>
      </c>
      <c r="F15" s="37" t="str">
        <f>IF(G15&gt;I15,"○",IF(G15&lt;I15,"×"," "))</f>
        <v>○</v>
      </c>
      <c r="G15" s="6">
        <f t="shared" ref="G15:G16" si="1">U5</f>
        <v>6</v>
      </c>
      <c r="H15" s="4" t="s">
        <v>1</v>
      </c>
      <c r="I15" s="17">
        <f t="shared" ref="I15:I16" si="2">S5</f>
        <v>2</v>
      </c>
      <c r="J15" s="23" t="str">
        <f>IF(G15&lt;I15,"○",IF(G15&gt;I15,"×"," "))</f>
        <v>×</v>
      </c>
      <c r="K15" s="9" t="s">
        <v>12</v>
      </c>
      <c r="L15" s="37" t="str">
        <f>IF(M15&gt;O15,"○",IF(M15&lt;O15,"×"," "))</f>
        <v>○</v>
      </c>
      <c r="M15" s="6">
        <f t="shared" ref="M15:M16" si="3">U10</f>
        <v>6</v>
      </c>
      <c r="N15" s="4" t="s">
        <v>1</v>
      </c>
      <c r="O15" s="17">
        <f t="shared" ref="O15:O16" si="4">S10</f>
        <v>1</v>
      </c>
      <c r="P15" s="23" t="str">
        <f>IF(M15&lt;O15,"○",IF(M15&gt;O15,"×"," "))</f>
        <v>×</v>
      </c>
      <c r="Q15" s="124"/>
      <c r="R15" s="125"/>
      <c r="S15" s="125"/>
      <c r="T15" s="125"/>
      <c r="U15" s="125"/>
      <c r="V15" s="126"/>
      <c r="W15" s="9" t="s">
        <v>12</v>
      </c>
      <c r="X15" s="37" t="str">
        <f>IF(Y15&gt;AA15,"○",IF(Y15&lt;AA15,"×"," "))</f>
        <v>○</v>
      </c>
      <c r="Y15" s="6">
        <v>6</v>
      </c>
      <c r="Z15" s="4" t="s">
        <v>1</v>
      </c>
      <c r="AA15" s="17">
        <v>5</v>
      </c>
      <c r="AB15" s="23" t="str">
        <f>IF(Y15&lt;AA15,"○",IF(Y15&gt;AA15,"×"," "))</f>
        <v>×</v>
      </c>
      <c r="AC15" s="35" t="s">
        <v>14</v>
      </c>
      <c r="AD15" s="52" t="str">
        <f>SUM(G13,M13,S13,Y13)&amp;"試合"</f>
        <v>7試合</v>
      </c>
      <c r="AE15" s="152"/>
      <c r="AG15" s="5"/>
    </row>
    <row r="16" spans="3:33" ht="20.100000000000001" customHeight="1" x14ac:dyDescent="0.2">
      <c r="C16" s="116"/>
      <c r="D16" s="119"/>
      <c r="E16" s="13" t="s">
        <v>13</v>
      </c>
      <c r="F16" s="38" t="str">
        <f>IF(G16&gt;I16,"○",IF(G16&lt;I16,"×"," "))</f>
        <v>○</v>
      </c>
      <c r="G16" s="14">
        <f t="shared" si="1"/>
        <v>6</v>
      </c>
      <c r="H16" s="15" t="s">
        <v>1</v>
      </c>
      <c r="I16" s="18">
        <f t="shared" si="2"/>
        <v>3</v>
      </c>
      <c r="J16" s="24" t="str">
        <f>IF(G16&lt;I16,"○",IF(G16&gt;I16,"×"," "))</f>
        <v>×</v>
      </c>
      <c r="K16" s="13" t="s">
        <v>13</v>
      </c>
      <c r="L16" s="38" t="str">
        <f>IF(M16&gt;O16,"○",IF(M16&lt;O16,"×"," "))</f>
        <v>○</v>
      </c>
      <c r="M16" s="14">
        <f t="shared" si="3"/>
        <v>6</v>
      </c>
      <c r="N16" s="15" t="s">
        <v>1</v>
      </c>
      <c r="O16" s="18">
        <f t="shared" si="4"/>
        <v>1</v>
      </c>
      <c r="P16" s="24" t="str">
        <f>IF(M16&lt;O16,"○",IF(M16&gt;O16,"×"," "))</f>
        <v>×</v>
      </c>
      <c r="Q16" s="124"/>
      <c r="R16" s="125"/>
      <c r="S16" s="125"/>
      <c r="T16" s="125"/>
      <c r="U16" s="125"/>
      <c r="V16" s="126"/>
      <c r="W16" s="13" t="s">
        <v>13</v>
      </c>
      <c r="X16" s="38" t="str">
        <f>IF(Y16&gt;AA16,"○",IF(Y16&lt;AA16,"×"," "))</f>
        <v>×</v>
      </c>
      <c r="Y16" s="14">
        <v>4</v>
      </c>
      <c r="Z16" s="15" t="s">
        <v>1</v>
      </c>
      <c r="AA16" s="18">
        <v>6</v>
      </c>
      <c r="AB16" s="24" t="str">
        <f>IF(Y16&lt;AA16,"○",IF(Y16&gt;AA16,"×"," "))</f>
        <v>○</v>
      </c>
      <c r="AC16" s="25" t="s">
        <v>7</v>
      </c>
      <c r="AD16" s="53">
        <f>AC17/AD17*100</f>
        <v>64.86486486486487</v>
      </c>
      <c r="AE16" s="152"/>
      <c r="AG16" s="5"/>
    </row>
    <row r="17" spans="3:33" ht="20.100000000000001" customHeight="1" x14ac:dyDescent="0.2">
      <c r="C17" s="117"/>
      <c r="D17" s="120"/>
      <c r="E17" s="10" t="s">
        <v>4</v>
      </c>
      <c r="F17" s="12"/>
      <c r="G17" s="28">
        <f>SUM(G14:G16)</f>
        <v>18</v>
      </c>
      <c r="H17" s="29" t="s">
        <v>1</v>
      </c>
      <c r="I17" s="11">
        <f>SUM(I14:I16)</f>
        <v>6</v>
      </c>
      <c r="J17" s="30"/>
      <c r="K17" s="10" t="s">
        <v>4</v>
      </c>
      <c r="L17" s="12"/>
      <c r="M17" s="28">
        <f>SUM(M14:M16)</f>
        <v>18</v>
      </c>
      <c r="N17" s="29" t="s">
        <v>1</v>
      </c>
      <c r="O17" s="11">
        <f>SUM(O14:O16)</f>
        <v>3</v>
      </c>
      <c r="P17" s="30"/>
      <c r="Q17" s="127"/>
      <c r="R17" s="128"/>
      <c r="S17" s="128"/>
      <c r="T17" s="128"/>
      <c r="U17" s="128"/>
      <c r="V17" s="129"/>
      <c r="W17" s="10" t="s">
        <v>4</v>
      </c>
      <c r="X17" s="12"/>
      <c r="Y17" s="28">
        <f>SUM(Y14:Y16)</f>
        <v>12</v>
      </c>
      <c r="Z17" s="29" t="s">
        <v>1</v>
      </c>
      <c r="AA17" s="11">
        <f>SUM(AA14:AA16)</f>
        <v>17</v>
      </c>
      <c r="AB17" s="30"/>
      <c r="AC17" s="26">
        <f>SUM(G17,M17,S17,Y17)</f>
        <v>48</v>
      </c>
      <c r="AD17" s="54">
        <f>SUM(G17,I17,M17,O17,S17,U17,Y17,AA17)</f>
        <v>74</v>
      </c>
      <c r="AE17" s="152"/>
    </row>
    <row r="18" spans="3:33" ht="20.100000000000001" customHeight="1" x14ac:dyDescent="0.2">
      <c r="C18" s="115">
        <f t="shared" ref="C18" si="5">C13+1</f>
        <v>4</v>
      </c>
      <c r="D18" s="118" t="s">
        <v>28</v>
      </c>
      <c r="E18" s="7" t="str">
        <f>IF(G18&gt;I18,"○",IF(G18&lt;I18,"×"," "))</f>
        <v>×</v>
      </c>
      <c r="F18" s="16"/>
      <c r="G18" s="31">
        <f>COUNTIF(F19:F21,"○")</f>
        <v>1</v>
      </c>
      <c r="H18" s="32" t="s">
        <v>1</v>
      </c>
      <c r="I18" s="31">
        <f>COUNTIF(J19:J21,"○")</f>
        <v>2</v>
      </c>
      <c r="J18" s="33"/>
      <c r="K18" s="7" t="str">
        <f>IF(M18&gt;O18,"○",IF(M18&lt;O18,"×"," "))</f>
        <v>○</v>
      </c>
      <c r="L18" s="16"/>
      <c r="M18" s="31">
        <f>COUNTIF(L19:L21,"○")</f>
        <v>2</v>
      </c>
      <c r="N18" s="32" t="s">
        <v>1</v>
      </c>
      <c r="O18" s="31">
        <f>COUNTIF(P19:P21,"○")</f>
        <v>1</v>
      </c>
      <c r="P18" s="33"/>
      <c r="Q18" s="7" t="str">
        <f>IF(S18&gt;U18,"○",IF(S18&lt;U18,"×"," "))</f>
        <v>○</v>
      </c>
      <c r="R18" s="16"/>
      <c r="S18" s="31">
        <f>COUNTIF(R19:R21,"○")</f>
        <v>2</v>
      </c>
      <c r="T18" s="32" t="s">
        <v>1</v>
      </c>
      <c r="U18" s="31">
        <f>COUNTIF(V19:V21,"○")</f>
        <v>1</v>
      </c>
      <c r="V18" s="33"/>
      <c r="W18" s="121"/>
      <c r="X18" s="122"/>
      <c r="Y18" s="122"/>
      <c r="Z18" s="122"/>
      <c r="AA18" s="122"/>
      <c r="AB18" s="123"/>
      <c r="AC18" s="49" t="s">
        <v>22</v>
      </c>
      <c r="AD18" s="57">
        <v>3</v>
      </c>
      <c r="AE18" s="151" t="s">
        <v>45</v>
      </c>
    </row>
    <row r="19" spans="3:33" ht="20.100000000000001" customHeight="1" x14ac:dyDescent="0.2">
      <c r="C19" s="116"/>
      <c r="D19" s="119"/>
      <c r="E19" s="8" t="s">
        <v>11</v>
      </c>
      <c r="F19" s="36" t="str">
        <f>IF(G19&gt;I19,"○",IF(G19&lt;I19,"×"," "))</f>
        <v>○</v>
      </c>
      <c r="G19" s="19">
        <f>AA4</f>
        <v>6</v>
      </c>
      <c r="H19" s="20" t="s">
        <v>1</v>
      </c>
      <c r="I19" s="21">
        <f>Y4</f>
        <v>2</v>
      </c>
      <c r="J19" s="22" t="str">
        <f>IF(G19&lt;I19,"○",IF(G19&gt;I19,"×"," "))</f>
        <v>×</v>
      </c>
      <c r="K19" s="8" t="s">
        <v>11</v>
      </c>
      <c r="L19" s="36" t="str">
        <f>IF(M19&gt;O19,"○",IF(M19&lt;O19,"×"," "))</f>
        <v>○</v>
      </c>
      <c r="M19" s="19">
        <f>AA9</f>
        <v>6</v>
      </c>
      <c r="N19" s="20" t="s">
        <v>1</v>
      </c>
      <c r="O19" s="21">
        <f>Y9</f>
        <v>2</v>
      </c>
      <c r="P19" s="22" t="str">
        <f>IF(M19&lt;O19,"○",IF(M19&gt;O19,"×"," "))</f>
        <v>×</v>
      </c>
      <c r="Q19" s="8" t="s">
        <v>11</v>
      </c>
      <c r="R19" s="36" t="str">
        <f>IF(S19&gt;U19,"○",IF(S19&lt;U19,"×"," "))</f>
        <v>○</v>
      </c>
      <c r="S19" s="19">
        <f>AA14</f>
        <v>6</v>
      </c>
      <c r="T19" s="20" t="s">
        <v>1</v>
      </c>
      <c r="U19" s="21">
        <f>Y14</f>
        <v>2</v>
      </c>
      <c r="V19" s="22" t="str">
        <f>IF(S19&lt;U19,"○",IF(S19&gt;U19,"×"," "))</f>
        <v>×</v>
      </c>
      <c r="W19" s="124"/>
      <c r="X19" s="125"/>
      <c r="Y19" s="125"/>
      <c r="Z19" s="125"/>
      <c r="AA19" s="125"/>
      <c r="AB19" s="126"/>
      <c r="AC19" s="34" t="s">
        <v>6</v>
      </c>
      <c r="AD19" s="51" t="str">
        <f>COUNTIF(E18:AB18,"○")&amp;"勝 "&amp;COUNTIF(E18:AB18,"×")&amp;"敗"</f>
        <v>2勝 1敗</v>
      </c>
      <c r="AE19" s="152"/>
    </row>
    <row r="20" spans="3:33" ht="20.100000000000001" customHeight="1" x14ac:dyDescent="0.2">
      <c r="C20" s="116"/>
      <c r="D20" s="119"/>
      <c r="E20" s="9" t="s">
        <v>12</v>
      </c>
      <c r="F20" s="37" t="str">
        <f>IF(G20&gt;I20,"○",IF(G20&lt;I20,"×"," "))</f>
        <v>×</v>
      </c>
      <c r="G20" s="6">
        <f t="shared" ref="G20:G21" si="6">AA5</f>
        <v>4</v>
      </c>
      <c r="H20" s="4" t="s">
        <v>1</v>
      </c>
      <c r="I20" s="17">
        <f t="shared" ref="I20:I21" si="7">Y5</f>
        <v>6</v>
      </c>
      <c r="J20" s="23" t="str">
        <f>IF(G20&lt;I20,"○",IF(G20&gt;I20,"×"," "))</f>
        <v>○</v>
      </c>
      <c r="K20" s="9" t="s">
        <v>12</v>
      </c>
      <c r="L20" s="37" t="str">
        <f>IF(M20&gt;O20,"○",IF(M20&lt;O20,"×"," "))</f>
        <v>○</v>
      </c>
      <c r="M20" s="6">
        <f t="shared" ref="M20:M21" si="8">AA10</f>
        <v>6</v>
      </c>
      <c r="N20" s="4" t="s">
        <v>1</v>
      </c>
      <c r="O20" s="17">
        <f t="shared" ref="O20:O21" si="9">Y10</f>
        <v>1</v>
      </c>
      <c r="P20" s="23" t="str">
        <f>IF(M20&lt;O20,"○",IF(M20&gt;O20,"×"," "))</f>
        <v>×</v>
      </c>
      <c r="Q20" s="9" t="s">
        <v>12</v>
      </c>
      <c r="R20" s="37" t="str">
        <f>IF(S20&gt;U20,"○",IF(S20&lt;U20,"×"," "))</f>
        <v>×</v>
      </c>
      <c r="S20" s="6">
        <f t="shared" ref="S20:S21" si="10">AA15</f>
        <v>5</v>
      </c>
      <c r="T20" s="4" t="s">
        <v>1</v>
      </c>
      <c r="U20" s="17">
        <f t="shared" ref="U20:U21" si="11">Y15</f>
        <v>6</v>
      </c>
      <c r="V20" s="23" t="str">
        <f>IF(S20&lt;U20,"○",IF(S20&gt;U20,"×"," "))</f>
        <v>○</v>
      </c>
      <c r="W20" s="124"/>
      <c r="X20" s="125"/>
      <c r="Y20" s="125"/>
      <c r="Z20" s="125"/>
      <c r="AA20" s="125"/>
      <c r="AB20" s="126"/>
      <c r="AC20" s="35" t="s">
        <v>14</v>
      </c>
      <c r="AD20" s="52" t="str">
        <f>SUM(G18,M18,S18,Y18)&amp;"試合"</f>
        <v>5試合</v>
      </c>
      <c r="AE20" s="152"/>
      <c r="AG20" s="5"/>
    </row>
    <row r="21" spans="3:33" ht="20.100000000000001" customHeight="1" x14ac:dyDescent="0.2">
      <c r="C21" s="116"/>
      <c r="D21" s="119"/>
      <c r="E21" s="13" t="s">
        <v>13</v>
      </c>
      <c r="F21" s="38" t="str">
        <f>IF(G21&gt;I21,"○",IF(G21&lt;I21,"×"," "))</f>
        <v>×</v>
      </c>
      <c r="G21" s="14">
        <f t="shared" si="6"/>
        <v>2</v>
      </c>
      <c r="H21" s="15" t="s">
        <v>1</v>
      </c>
      <c r="I21" s="18">
        <f t="shared" si="7"/>
        <v>6</v>
      </c>
      <c r="J21" s="24" t="str">
        <f>IF(G21&lt;I21,"○",IF(G21&gt;I21,"×"," "))</f>
        <v>○</v>
      </c>
      <c r="K21" s="13" t="s">
        <v>13</v>
      </c>
      <c r="L21" s="38" t="str">
        <f>IF(M21&gt;O21,"○",IF(M21&lt;O21,"×"," "))</f>
        <v>×</v>
      </c>
      <c r="M21" s="14">
        <f t="shared" si="8"/>
        <v>4</v>
      </c>
      <c r="N21" s="15" t="s">
        <v>1</v>
      </c>
      <c r="O21" s="18">
        <f t="shared" si="9"/>
        <v>6</v>
      </c>
      <c r="P21" s="24" t="str">
        <f>IF(M21&lt;O21,"○",IF(M21&gt;O21,"×"," "))</f>
        <v>○</v>
      </c>
      <c r="Q21" s="13" t="s">
        <v>13</v>
      </c>
      <c r="R21" s="38" t="str">
        <f>IF(S21&gt;U21,"○",IF(S21&lt;U21,"×"," "))</f>
        <v>○</v>
      </c>
      <c r="S21" s="14">
        <f t="shared" si="10"/>
        <v>6</v>
      </c>
      <c r="T21" s="15" t="s">
        <v>1</v>
      </c>
      <c r="U21" s="18">
        <f t="shared" si="11"/>
        <v>4</v>
      </c>
      <c r="V21" s="24" t="str">
        <f>IF(S21&lt;U21,"○",IF(S21&gt;U21,"×"," "))</f>
        <v>×</v>
      </c>
      <c r="W21" s="124"/>
      <c r="X21" s="125"/>
      <c r="Y21" s="125"/>
      <c r="Z21" s="125"/>
      <c r="AA21" s="125"/>
      <c r="AB21" s="126"/>
      <c r="AC21" s="39" t="s">
        <v>7</v>
      </c>
      <c r="AD21" s="53">
        <f>AC22/AD22*100</f>
        <v>56.25</v>
      </c>
      <c r="AE21" s="152"/>
      <c r="AG21" s="5"/>
    </row>
    <row r="22" spans="3:33" ht="20.100000000000001" customHeight="1" x14ac:dyDescent="0.2">
      <c r="C22" s="117"/>
      <c r="D22" s="120"/>
      <c r="E22" s="10" t="s">
        <v>4</v>
      </c>
      <c r="F22" s="12"/>
      <c r="G22" s="28">
        <f>SUM(G19:G21)</f>
        <v>12</v>
      </c>
      <c r="H22" s="29" t="s">
        <v>1</v>
      </c>
      <c r="I22" s="11">
        <f>SUM(I19:I21)</f>
        <v>14</v>
      </c>
      <c r="J22" s="30"/>
      <c r="K22" s="10" t="s">
        <v>4</v>
      </c>
      <c r="L22" s="12"/>
      <c r="M22" s="28">
        <f>SUM(M19:M21)</f>
        <v>16</v>
      </c>
      <c r="N22" s="29" t="s">
        <v>1</v>
      </c>
      <c r="O22" s="11">
        <f>SUM(O19:O21)</f>
        <v>9</v>
      </c>
      <c r="P22" s="30"/>
      <c r="Q22" s="10" t="s">
        <v>4</v>
      </c>
      <c r="R22" s="12"/>
      <c r="S22" s="28">
        <f>SUM(S19:S21)</f>
        <v>17</v>
      </c>
      <c r="T22" s="29" t="s">
        <v>1</v>
      </c>
      <c r="U22" s="11">
        <f>SUM(U19:U21)</f>
        <v>12</v>
      </c>
      <c r="V22" s="30"/>
      <c r="W22" s="127"/>
      <c r="X22" s="128"/>
      <c r="Y22" s="128"/>
      <c r="Z22" s="128"/>
      <c r="AA22" s="128"/>
      <c r="AB22" s="129"/>
      <c r="AC22" s="27">
        <f>SUM(G22,M22,S22,Y22)</f>
        <v>45</v>
      </c>
      <c r="AD22" s="55">
        <f>SUM(G22,I22,M22,O22,S22,U22,Y22,AA22)</f>
        <v>80</v>
      </c>
      <c r="AE22" s="153"/>
    </row>
    <row r="23" spans="3:33" ht="20.100000000000001" customHeight="1" x14ac:dyDescent="0.2">
      <c r="C23" s="2" t="s">
        <v>55</v>
      </c>
    </row>
    <row r="24" spans="3:33" ht="20.100000000000001" customHeight="1" x14ac:dyDescent="0.2">
      <c r="C24" s="2" t="s">
        <v>50</v>
      </c>
    </row>
    <row r="25" spans="3:33" ht="20.100000000000001" customHeight="1" x14ac:dyDescent="0.2">
      <c r="C25" s="2" t="s">
        <v>51</v>
      </c>
    </row>
    <row r="26" spans="3:33" ht="20.100000000000001" customHeight="1" x14ac:dyDescent="0.2">
      <c r="C26" s="2" t="s">
        <v>52</v>
      </c>
    </row>
    <row r="27" spans="3:33" ht="20.100000000000001" customHeight="1" x14ac:dyDescent="0.2">
      <c r="C27" s="2" t="s">
        <v>23</v>
      </c>
    </row>
    <row r="28" spans="3:33" ht="20.100000000000001" customHeight="1" x14ac:dyDescent="0.2">
      <c r="C28" s="2" t="s">
        <v>53</v>
      </c>
    </row>
    <row r="29" spans="3:33" ht="20.100000000000001" customHeight="1" x14ac:dyDescent="0.2">
      <c r="C29" s="2" t="s">
        <v>24</v>
      </c>
    </row>
    <row r="30" spans="3:33" ht="20.100000000000001" customHeight="1" x14ac:dyDescent="0.2">
      <c r="C30" s="2" t="s">
        <v>54</v>
      </c>
    </row>
  </sheetData>
  <mergeCells count="22">
    <mergeCell ref="AC2:AD2"/>
    <mergeCell ref="C2:D2"/>
    <mergeCell ref="E2:J2"/>
    <mergeCell ref="K2:P2"/>
    <mergeCell ref="Q2:V2"/>
    <mergeCell ref="W2:AB2"/>
    <mergeCell ref="C3:C7"/>
    <mergeCell ref="D3:D7"/>
    <mergeCell ref="E3:J7"/>
    <mergeCell ref="AE3:AE7"/>
    <mergeCell ref="C8:C12"/>
    <mergeCell ref="D8:D12"/>
    <mergeCell ref="K8:P12"/>
    <mergeCell ref="AE8:AE12"/>
    <mergeCell ref="C13:C17"/>
    <mergeCell ref="D13:D17"/>
    <mergeCell ref="Q13:V17"/>
    <mergeCell ref="AE13:AE17"/>
    <mergeCell ref="C18:C22"/>
    <mergeCell ref="D18:D22"/>
    <mergeCell ref="W18:AB22"/>
    <mergeCell ref="AE18:AE22"/>
  </mergeCells>
  <phoneticPr fontId="1"/>
  <printOptions horizontalCentered="1" verticalCentered="1"/>
  <pageMargins left="0.19685039370078741" right="0.19685039370078741" top="0.19685039370078741" bottom="0.19685039370078741" header="0.51181102362204722" footer="0.51181102362204722"/>
  <pageSetup paperSize="9"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AG30"/>
  <sheetViews>
    <sheetView workbookViewId="0">
      <selection activeCell="AE13" sqref="AE13:AE17"/>
    </sheetView>
  </sheetViews>
  <sheetFormatPr defaultRowHeight="20.100000000000001" customHeight="1" x14ac:dyDescent="0.2"/>
  <cols>
    <col min="1" max="2" width="1.6640625" style="2" customWidth="1"/>
    <col min="3" max="3" width="4.6640625" style="2" customWidth="1"/>
    <col min="4" max="4" width="12.6640625" style="2" customWidth="1"/>
    <col min="5" max="5" width="4.6640625" style="2" customWidth="1"/>
    <col min="6" max="6" width="2.6640625" style="2" customWidth="1"/>
    <col min="7" max="7" width="4.6640625" style="2" customWidth="1"/>
    <col min="8" max="8" width="2.6640625" style="2" customWidth="1"/>
    <col min="9" max="9" width="4.6640625" style="2" customWidth="1"/>
    <col min="10" max="10" width="2.6640625" style="2" customWidth="1"/>
    <col min="11" max="11" width="4.6640625" style="2" customWidth="1"/>
    <col min="12" max="12" width="2.6640625" style="2" customWidth="1"/>
    <col min="13" max="13" width="4.6640625" style="2" customWidth="1"/>
    <col min="14" max="14" width="2.6640625" style="2" customWidth="1"/>
    <col min="15" max="15" width="4.6640625" style="2" customWidth="1"/>
    <col min="16" max="16" width="2.6640625" style="2" customWidth="1"/>
    <col min="17" max="17" width="4.6640625" style="2" customWidth="1"/>
    <col min="18" max="18" width="2.6640625" style="2" customWidth="1"/>
    <col min="19" max="19" width="4.6640625" style="2" customWidth="1"/>
    <col min="20" max="20" width="2.6640625" style="2" customWidth="1"/>
    <col min="21" max="21" width="4.6640625" style="2" customWidth="1"/>
    <col min="22" max="22" width="2.6640625" style="2" customWidth="1"/>
    <col min="23" max="23" width="4.6640625" style="2" customWidth="1"/>
    <col min="24" max="24" width="2.6640625" style="2" customWidth="1"/>
    <col min="25" max="25" width="4.6640625" style="2" customWidth="1"/>
    <col min="26" max="26" width="2.6640625" style="2" customWidth="1"/>
    <col min="27" max="27" width="4.6640625" style="2" customWidth="1"/>
    <col min="28" max="28" width="2.6640625" style="2" customWidth="1"/>
    <col min="29" max="30" width="10.6640625" style="2" customWidth="1"/>
    <col min="31" max="31" width="20.6640625" style="2" customWidth="1"/>
    <col min="32" max="32" width="1.6640625" style="2" customWidth="1"/>
    <col min="33" max="273" width="9" style="2"/>
    <col min="274" max="275" width="1.6640625" style="2" customWidth="1"/>
    <col min="276" max="276" width="4.6640625" style="2" customWidth="1"/>
    <col min="277" max="277" width="24.6640625" style="2" customWidth="1"/>
    <col min="278" max="278" width="4.6640625" style="2" customWidth="1"/>
    <col min="279" max="279" width="14.6640625" style="2" customWidth="1"/>
    <col min="280" max="280" width="4.6640625" style="2" customWidth="1"/>
    <col min="281" max="281" width="14.6640625" style="2" customWidth="1"/>
    <col min="282" max="282" width="4.6640625" style="2" customWidth="1"/>
    <col min="283" max="283" width="14.6640625" style="2" customWidth="1"/>
    <col min="284" max="284" width="4.6640625" style="2" customWidth="1"/>
    <col min="285" max="285" width="14.6640625" style="2" customWidth="1"/>
    <col min="286" max="286" width="20.6640625" style="2" customWidth="1"/>
    <col min="287" max="287" width="16.6640625" style="2" customWidth="1"/>
    <col min="288" max="288" width="1.6640625" style="2" customWidth="1"/>
    <col min="289" max="529" width="9" style="2"/>
    <col min="530" max="531" width="1.6640625" style="2" customWidth="1"/>
    <col min="532" max="532" width="4.6640625" style="2" customWidth="1"/>
    <col min="533" max="533" width="24.6640625" style="2" customWidth="1"/>
    <col min="534" max="534" width="4.6640625" style="2" customWidth="1"/>
    <col min="535" max="535" width="14.6640625" style="2" customWidth="1"/>
    <col min="536" max="536" width="4.6640625" style="2" customWidth="1"/>
    <col min="537" max="537" width="14.6640625" style="2" customWidth="1"/>
    <col min="538" max="538" width="4.6640625" style="2" customWidth="1"/>
    <col min="539" max="539" width="14.6640625" style="2" customWidth="1"/>
    <col min="540" max="540" width="4.6640625" style="2" customWidth="1"/>
    <col min="541" max="541" width="14.6640625" style="2" customWidth="1"/>
    <col min="542" max="542" width="20.6640625" style="2" customWidth="1"/>
    <col min="543" max="543" width="16.6640625" style="2" customWidth="1"/>
    <col min="544" max="544" width="1.6640625" style="2" customWidth="1"/>
    <col min="545" max="785" width="9" style="2"/>
    <col min="786" max="787" width="1.6640625" style="2" customWidth="1"/>
    <col min="788" max="788" width="4.6640625" style="2" customWidth="1"/>
    <col min="789" max="789" width="24.6640625" style="2" customWidth="1"/>
    <col min="790" max="790" width="4.6640625" style="2" customWidth="1"/>
    <col min="791" max="791" width="14.6640625" style="2" customWidth="1"/>
    <col min="792" max="792" width="4.6640625" style="2" customWidth="1"/>
    <col min="793" max="793" width="14.6640625" style="2" customWidth="1"/>
    <col min="794" max="794" width="4.6640625" style="2" customWidth="1"/>
    <col min="795" max="795" width="14.6640625" style="2" customWidth="1"/>
    <col min="796" max="796" width="4.6640625" style="2" customWidth="1"/>
    <col min="797" max="797" width="14.6640625" style="2" customWidth="1"/>
    <col min="798" max="798" width="20.6640625" style="2" customWidth="1"/>
    <col min="799" max="799" width="16.6640625" style="2" customWidth="1"/>
    <col min="800" max="800" width="1.6640625" style="2" customWidth="1"/>
    <col min="801" max="1041" width="9" style="2"/>
    <col min="1042" max="1043" width="1.6640625" style="2" customWidth="1"/>
    <col min="1044" max="1044" width="4.6640625" style="2" customWidth="1"/>
    <col min="1045" max="1045" width="24.6640625" style="2" customWidth="1"/>
    <col min="1046" max="1046" width="4.6640625" style="2" customWidth="1"/>
    <col min="1047" max="1047" width="14.6640625" style="2" customWidth="1"/>
    <col min="1048" max="1048" width="4.6640625" style="2" customWidth="1"/>
    <col min="1049" max="1049" width="14.6640625" style="2" customWidth="1"/>
    <col min="1050" max="1050" width="4.6640625" style="2" customWidth="1"/>
    <col min="1051" max="1051" width="14.6640625" style="2" customWidth="1"/>
    <col min="1052" max="1052" width="4.6640625" style="2" customWidth="1"/>
    <col min="1053" max="1053" width="14.6640625" style="2" customWidth="1"/>
    <col min="1054" max="1054" width="20.6640625" style="2" customWidth="1"/>
    <col min="1055" max="1055" width="16.6640625" style="2" customWidth="1"/>
    <col min="1056" max="1056" width="1.6640625" style="2" customWidth="1"/>
    <col min="1057" max="1297" width="9" style="2"/>
    <col min="1298" max="1299" width="1.6640625" style="2" customWidth="1"/>
    <col min="1300" max="1300" width="4.6640625" style="2" customWidth="1"/>
    <col min="1301" max="1301" width="24.6640625" style="2" customWidth="1"/>
    <col min="1302" max="1302" width="4.6640625" style="2" customWidth="1"/>
    <col min="1303" max="1303" width="14.6640625" style="2" customWidth="1"/>
    <col min="1304" max="1304" width="4.6640625" style="2" customWidth="1"/>
    <col min="1305" max="1305" width="14.6640625" style="2" customWidth="1"/>
    <col min="1306" max="1306" width="4.6640625" style="2" customWidth="1"/>
    <col min="1307" max="1307" width="14.6640625" style="2" customWidth="1"/>
    <col min="1308" max="1308" width="4.6640625" style="2" customWidth="1"/>
    <col min="1309" max="1309" width="14.6640625" style="2" customWidth="1"/>
    <col min="1310" max="1310" width="20.6640625" style="2" customWidth="1"/>
    <col min="1311" max="1311" width="16.6640625" style="2" customWidth="1"/>
    <col min="1312" max="1312" width="1.6640625" style="2" customWidth="1"/>
    <col min="1313" max="1553" width="9" style="2"/>
    <col min="1554" max="1555" width="1.6640625" style="2" customWidth="1"/>
    <col min="1556" max="1556" width="4.6640625" style="2" customWidth="1"/>
    <col min="1557" max="1557" width="24.6640625" style="2" customWidth="1"/>
    <col min="1558" max="1558" width="4.6640625" style="2" customWidth="1"/>
    <col min="1559" max="1559" width="14.6640625" style="2" customWidth="1"/>
    <col min="1560" max="1560" width="4.6640625" style="2" customWidth="1"/>
    <col min="1561" max="1561" width="14.6640625" style="2" customWidth="1"/>
    <col min="1562" max="1562" width="4.6640625" style="2" customWidth="1"/>
    <col min="1563" max="1563" width="14.6640625" style="2" customWidth="1"/>
    <col min="1564" max="1564" width="4.6640625" style="2" customWidth="1"/>
    <col min="1565" max="1565" width="14.6640625" style="2" customWidth="1"/>
    <col min="1566" max="1566" width="20.6640625" style="2" customWidth="1"/>
    <col min="1567" max="1567" width="16.6640625" style="2" customWidth="1"/>
    <col min="1568" max="1568" width="1.6640625" style="2" customWidth="1"/>
    <col min="1569" max="1809" width="9" style="2"/>
    <col min="1810" max="1811" width="1.6640625" style="2" customWidth="1"/>
    <col min="1812" max="1812" width="4.6640625" style="2" customWidth="1"/>
    <col min="1813" max="1813" width="24.6640625" style="2" customWidth="1"/>
    <col min="1814" max="1814" width="4.6640625" style="2" customWidth="1"/>
    <col min="1815" max="1815" width="14.6640625" style="2" customWidth="1"/>
    <col min="1816" max="1816" width="4.6640625" style="2" customWidth="1"/>
    <col min="1817" max="1817" width="14.6640625" style="2" customWidth="1"/>
    <col min="1818" max="1818" width="4.6640625" style="2" customWidth="1"/>
    <col min="1819" max="1819" width="14.6640625" style="2" customWidth="1"/>
    <col min="1820" max="1820" width="4.6640625" style="2" customWidth="1"/>
    <col min="1821" max="1821" width="14.6640625" style="2" customWidth="1"/>
    <col min="1822" max="1822" width="20.6640625" style="2" customWidth="1"/>
    <col min="1823" max="1823" width="16.6640625" style="2" customWidth="1"/>
    <col min="1824" max="1824" width="1.6640625" style="2" customWidth="1"/>
    <col min="1825" max="2065" width="9" style="2"/>
    <col min="2066" max="2067" width="1.6640625" style="2" customWidth="1"/>
    <col min="2068" max="2068" width="4.6640625" style="2" customWidth="1"/>
    <col min="2069" max="2069" width="24.6640625" style="2" customWidth="1"/>
    <col min="2070" max="2070" width="4.6640625" style="2" customWidth="1"/>
    <col min="2071" max="2071" width="14.6640625" style="2" customWidth="1"/>
    <col min="2072" max="2072" width="4.6640625" style="2" customWidth="1"/>
    <col min="2073" max="2073" width="14.6640625" style="2" customWidth="1"/>
    <col min="2074" max="2074" width="4.6640625" style="2" customWidth="1"/>
    <col min="2075" max="2075" width="14.6640625" style="2" customWidth="1"/>
    <col min="2076" max="2076" width="4.6640625" style="2" customWidth="1"/>
    <col min="2077" max="2077" width="14.6640625" style="2" customWidth="1"/>
    <col min="2078" max="2078" width="20.6640625" style="2" customWidth="1"/>
    <col min="2079" max="2079" width="16.6640625" style="2" customWidth="1"/>
    <col min="2080" max="2080" width="1.6640625" style="2" customWidth="1"/>
    <col min="2081" max="2321" width="9" style="2"/>
    <col min="2322" max="2323" width="1.6640625" style="2" customWidth="1"/>
    <col min="2324" max="2324" width="4.6640625" style="2" customWidth="1"/>
    <col min="2325" max="2325" width="24.6640625" style="2" customWidth="1"/>
    <col min="2326" max="2326" width="4.6640625" style="2" customWidth="1"/>
    <col min="2327" max="2327" width="14.6640625" style="2" customWidth="1"/>
    <col min="2328" max="2328" width="4.6640625" style="2" customWidth="1"/>
    <col min="2329" max="2329" width="14.6640625" style="2" customWidth="1"/>
    <col min="2330" max="2330" width="4.6640625" style="2" customWidth="1"/>
    <col min="2331" max="2331" width="14.6640625" style="2" customWidth="1"/>
    <col min="2332" max="2332" width="4.6640625" style="2" customWidth="1"/>
    <col min="2333" max="2333" width="14.6640625" style="2" customWidth="1"/>
    <col min="2334" max="2334" width="20.6640625" style="2" customWidth="1"/>
    <col min="2335" max="2335" width="16.6640625" style="2" customWidth="1"/>
    <col min="2336" max="2336" width="1.6640625" style="2" customWidth="1"/>
    <col min="2337" max="2577" width="9" style="2"/>
    <col min="2578" max="2579" width="1.6640625" style="2" customWidth="1"/>
    <col min="2580" max="2580" width="4.6640625" style="2" customWidth="1"/>
    <col min="2581" max="2581" width="24.6640625" style="2" customWidth="1"/>
    <col min="2582" max="2582" width="4.6640625" style="2" customWidth="1"/>
    <col min="2583" max="2583" width="14.6640625" style="2" customWidth="1"/>
    <col min="2584" max="2584" width="4.6640625" style="2" customWidth="1"/>
    <col min="2585" max="2585" width="14.6640625" style="2" customWidth="1"/>
    <col min="2586" max="2586" width="4.6640625" style="2" customWidth="1"/>
    <col min="2587" max="2587" width="14.6640625" style="2" customWidth="1"/>
    <col min="2588" max="2588" width="4.6640625" style="2" customWidth="1"/>
    <col min="2589" max="2589" width="14.6640625" style="2" customWidth="1"/>
    <col min="2590" max="2590" width="20.6640625" style="2" customWidth="1"/>
    <col min="2591" max="2591" width="16.6640625" style="2" customWidth="1"/>
    <col min="2592" max="2592" width="1.6640625" style="2" customWidth="1"/>
    <col min="2593" max="2833" width="9" style="2"/>
    <col min="2834" max="2835" width="1.6640625" style="2" customWidth="1"/>
    <col min="2836" max="2836" width="4.6640625" style="2" customWidth="1"/>
    <col min="2837" max="2837" width="24.6640625" style="2" customWidth="1"/>
    <col min="2838" max="2838" width="4.6640625" style="2" customWidth="1"/>
    <col min="2839" max="2839" width="14.6640625" style="2" customWidth="1"/>
    <col min="2840" max="2840" width="4.6640625" style="2" customWidth="1"/>
    <col min="2841" max="2841" width="14.6640625" style="2" customWidth="1"/>
    <col min="2842" max="2842" width="4.6640625" style="2" customWidth="1"/>
    <col min="2843" max="2843" width="14.6640625" style="2" customWidth="1"/>
    <col min="2844" max="2844" width="4.6640625" style="2" customWidth="1"/>
    <col min="2845" max="2845" width="14.6640625" style="2" customWidth="1"/>
    <col min="2846" max="2846" width="20.6640625" style="2" customWidth="1"/>
    <col min="2847" max="2847" width="16.6640625" style="2" customWidth="1"/>
    <col min="2848" max="2848" width="1.6640625" style="2" customWidth="1"/>
    <col min="2849" max="3089" width="9" style="2"/>
    <col min="3090" max="3091" width="1.6640625" style="2" customWidth="1"/>
    <col min="3092" max="3092" width="4.6640625" style="2" customWidth="1"/>
    <col min="3093" max="3093" width="24.6640625" style="2" customWidth="1"/>
    <col min="3094" max="3094" width="4.6640625" style="2" customWidth="1"/>
    <col min="3095" max="3095" width="14.6640625" style="2" customWidth="1"/>
    <col min="3096" max="3096" width="4.6640625" style="2" customWidth="1"/>
    <col min="3097" max="3097" width="14.6640625" style="2" customWidth="1"/>
    <col min="3098" max="3098" width="4.6640625" style="2" customWidth="1"/>
    <col min="3099" max="3099" width="14.6640625" style="2" customWidth="1"/>
    <col min="3100" max="3100" width="4.6640625" style="2" customWidth="1"/>
    <col min="3101" max="3101" width="14.6640625" style="2" customWidth="1"/>
    <col min="3102" max="3102" width="20.6640625" style="2" customWidth="1"/>
    <col min="3103" max="3103" width="16.6640625" style="2" customWidth="1"/>
    <col min="3104" max="3104" width="1.6640625" style="2" customWidth="1"/>
    <col min="3105" max="3345" width="9" style="2"/>
    <col min="3346" max="3347" width="1.6640625" style="2" customWidth="1"/>
    <col min="3348" max="3348" width="4.6640625" style="2" customWidth="1"/>
    <col min="3349" max="3349" width="24.6640625" style="2" customWidth="1"/>
    <col min="3350" max="3350" width="4.6640625" style="2" customWidth="1"/>
    <col min="3351" max="3351" width="14.6640625" style="2" customWidth="1"/>
    <col min="3352" max="3352" width="4.6640625" style="2" customWidth="1"/>
    <col min="3353" max="3353" width="14.6640625" style="2" customWidth="1"/>
    <col min="3354" max="3354" width="4.6640625" style="2" customWidth="1"/>
    <col min="3355" max="3355" width="14.6640625" style="2" customWidth="1"/>
    <col min="3356" max="3356" width="4.6640625" style="2" customWidth="1"/>
    <col min="3357" max="3357" width="14.6640625" style="2" customWidth="1"/>
    <col min="3358" max="3358" width="20.6640625" style="2" customWidth="1"/>
    <col min="3359" max="3359" width="16.6640625" style="2" customWidth="1"/>
    <col min="3360" max="3360" width="1.6640625" style="2" customWidth="1"/>
    <col min="3361" max="3601" width="9" style="2"/>
    <col min="3602" max="3603" width="1.6640625" style="2" customWidth="1"/>
    <col min="3604" max="3604" width="4.6640625" style="2" customWidth="1"/>
    <col min="3605" max="3605" width="24.6640625" style="2" customWidth="1"/>
    <col min="3606" max="3606" width="4.6640625" style="2" customWidth="1"/>
    <col min="3607" max="3607" width="14.6640625" style="2" customWidth="1"/>
    <col min="3608" max="3608" width="4.6640625" style="2" customWidth="1"/>
    <col min="3609" max="3609" width="14.6640625" style="2" customWidth="1"/>
    <col min="3610" max="3610" width="4.6640625" style="2" customWidth="1"/>
    <col min="3611" max="3611" width="14.6640625" style="2" customWidth="1"/>
    <col min="3612" max="3612" width="4.6640625" style="2" customWidth="1"/>
    <col min="3613" max="3613" width="14.6640625" style="2" customWidth="1"/>
    <col min="3614" max="3614" width="20.6640625" style="2" customWidth="1"/>
    <col min="3615" max="3615" width="16.6640625" style="2" customWidth="1"/>
    <col min="3616" max="3616" width="1.6640625" style="2" customWidth="1"/>
    <col min="3617" max="3857" width="9" style="2"/>
    <col min="3858" max="3859" width="1.6640625" style="2" customWidth="1"/>
    <col min="3860" max="3860" width="4.6640625" style="2" customWidth="1"/>
    <col min="3861" max="3861" width="24.6640625" style="2" customWidth="1"/>
    <col min="3862" max="3862" width="4.6640625" style="2" customWidth="1"/>
    <col min="3863" max="3863" width="14.6640625" style="2" customWidth="1"/>
    <col min="3864" max="3864" width="4.6640625" style="2" customWidth="1"/>
    <col min="3865" max="3865" width="14.6640625" style="2" customWidth="1"/>
    <col min="3866" max="3866" width="4.6640625" style="2" customWidth="1"/>
    <col min="3867" max="3867" width="14.6640625" style="2" customWidth="1"/>
    <col min="3868" max="3868" width="4.6640625" style="2" customWidth="1"/>
    <col min="3869" max="3869" width="14.6640625" style="2" customWidth="1"/>
    <col min="3870" max="3870" width="20.6640625" style="2" customWidth="1"/>
    <col min="3871" max="3871" width="16.6640625" style="2" customWidth="1"/>
    <col min="3872" max="3872" width="1.6640625" style="2" customWidth="1"/>
    <col min="3873" max="4113" width="9" style="2"/>
    <col min="4114" max="4115" width="1.6640625" style="2" customWidth="1"/>
    <col min="4116" max="4116" width="4.6640625" style="2" customWidth="1"/>
    <col min="4117" max="4117" width="24.6640625" style="2" customWidth="1"/>
    <col min="4118" max="4118" width="4.6640625" style="2" customWidth="1"/>
    <col min="4119" max="4119" width="14.6640625" style="2" customWidth="1"/>
    <col min="4120" max="4120" width="4.6640625" style="2" customWidth="1"/>
    <col min="4121" max="4121" width="14.6640625" style="2" customWidth="1"/>
    <col min="4122" max="4122" width="4.6640625" style="2" customWidth="1"/>
    <col min="4123" max="4123" width="14.6640625" style="2" customWidth="1"/>
    <col min="4124" max="4124" width="4.6640625" style="2" customWidth="1"/>
    <col min="4125" max="4125" width="14.6640625" style="2" customWidth="1"/>
    <col min="4126" max="4126" width="20.6640625" style="2" customWidth="1"/>
    <col min="4127" max="4127" width="16.6640625" style="2" customWidth="1"/>
    <col min="4128" max="4128" width="1.6640625" style="2" customWidth="1"/>
    <col min="4129" max="4369" width="9" style="2"/>
    <col min="4370" max="4371" width="1.6640625" style="2" customWidth="1"/>
    <col min="4372" max="4372" width="4.6640625" style="2" customWidth="1"/>
    <col min="4373" max="4373" width="24.6640625" style="2" customWidth="1"/>
    <col min="4374" max="4374" width="4.6640625" style="2" customWidth="1"/>
    <col min="4375" max="4375" width="14.6640625" style="2" customWidth="1"/>
    <col min="4376" max="4376" width="4.6640625" style="2" customWidth="1"/>
    <col min="4377" max="4377" width="14.6640625" style="2" customWidth="1"/>
    <col min="4378" max="4378" width="4.6640625" style="2" customWidth="1"/>
    <col min="4379" max="4379" width="14.6640625" style="2" customWidth="1"/>
    <col min="4380" max="4380" width="4.6640625" style="2" customWidth="1"/>
    <col min="4381" max="4381" width="14.6640625" style="2" customWidth="1"/>
    <col min="4382" max="4382" width="20.6640625" style="2" customWidth="1"/>
    <col min="4383" max="4383" width="16.6640625" style="2" customWidth="1"/>
    <col min="4384" max="4384" width="1.6640625" style="2" customWidth="1"/>
    <col min="4385" max="4625" width="9" style="2"/>
    <col min="4626" max="4627" width="1.6640625" style="2" customWidth="1"/>
    <col min="4628" max="4628" width="4.6640625" style="2" customWidth="1"/>
    <col min="4629" max="4629" width="24.6640625" style="2" customWidth="1"/>
    <col min="4630" max="4630" width="4.6640625" style="2" customWidth="1"/>
    <col min="4631" max="4631" width="14.6640625" style="2" customWidth="1"/>
    <col min="4632" max="4632" width="4.6640625" style="2" customWidth="1"/>
    <col min="4633" max="4633" width="14.6640625" style="2" customWidth="1"/>
    <col min="4634" max="4634" width="4.6640625" style="2" customWidth="1"/>
    <col min="4635" max="4635" width="14.6640625" style="2" customWidth="1"/>
    <col min="4636" max="4636" width="4.6640625" style="2" customWidth="1"/>
    <col min="4637" max="4637" width="14.6640625" style="2" customWidth="1"/>
    <col min="4638" max="4638" width="20.6640625" style="2" customWidth="1"/>
    <col min="4639" max="4639" width="16.6640625" style="2" customWidth="1"/>
    <col min="4640" max="4640" width="1.6640625" style="2" customWidth="1"/>
    <col min="4641" max="4881" width="9" style="2"/>
    <col min="4882" max="4883" width="1.6640625" style="2" customWidth="1"/>
    <col min="4884" max="4884" width="4.6640625" style="2" customWidth="1"/>
    <col min="4885" max="4885" width="24.6640625" style="2" customWidth="1"/>
    <col min="4886" max="4886" width="4.6640625" style="2" customWidth="1"/>
    <col min="4887" max="4887" width="14.6640625" style="2" customWidth="1"/>
    <col min="4888" max="4888" width="4.6640625" style="2" customWidth="1"/>
    <col min="4889" max="4889" width="14.6640625" style="2" customWidth="1"/>
    <col min="4890" max="4890" width="4.6640625" style="2" customWidth="1"/>
    <col min="4891" max="4891" width="14.6640625" style="2" customWidth="1"/>
    <col min="4892" max="4892" width="4.6640625" style="2" customWidth="1"/>
    <col min="4893" max="4893" width="14.6640625" style="2" customWidth="1"/>
    <col min="4894" max="4894" width="20.6640625" style="2" customWidth="1"/>
    <col min="4895" max="4895" width="16.6640625" style="2" customWidth="1"/>
    <col min="4896" max="4896" width="1.6640625" style="2" customWidth="1"/>
    <col min="4897" max="5137" width="9" style="2"/>
    <col min="5138" max="5139" width="1.6640625" style="2" customWidth="1"/>
    <col min="5140" max="5140" width="4.6640625" style="2" customWidth="1"/>
    <col min="5141" max="5141" width="24.6640625" style="2" customWidth="1"/>
    <col min="5142" max="5142" width="4.6640625" style="2" customWidth="1"/>
    <col min="5143" max="5143" width="14.6640625" style="2" customWidth="1"/>
    <col min="5144" max="5144" width="4.6640625" style="2" customWidth="1"/>
    <col min="5145" max="5145" width="14.6640625" style="2" customWidth="1"/>
    <col min="5146" max="5146" width="4.6640625" style="2" customWidth="1"/>
    <col min="5147" max="5147" width="14.6640625" style="2" customWidth="1"/>
    <col min="5148" max="5148" width="4.6640625" style="2" customWidth="1"/>
    <col min="5149" max="5149" width="14.6640625" style="2" customWidth="1"/>
    <col min="5150" max="5150" width="20.6640625" style="2" customWidth="1"/>
    <col min="5151" max="5151" width="16.6640625" style="2" customWidth="1"/>
    <col min="5152" max="5152" width="1.6640625" style="2" customWidth="1"/>
    <col min="5153" max="5393" width="9" style="2"/>
    <col min="5394" max="5395" width="1.6640625" style="2" customWidth="1"/>
    <col min="5396" max="5396" width="4.6640625" style="2" customWidth="1"/>
    <col min="5397" max="5397" width="24.6640625" style="2" customWidth="1"/>
    <col min="5398" max="5398" width="4.6640625" style="2" customWidth="1"/>
    <col min="5399" max="5399" width="14.6640625" style="2" customWidth="1"/>
    <col min="5400" max="5400" width="4.6640625" style="2" customWidth="1"/>
    <col min="5401" max="5401" width="14.6640625" style="2" customWidth="1"/>
    <col min="5402" max="5402" width="4.6640625" style="2" customWidth="1"/>
    <col min="5403" max="5403" width="14.6640625" style="2" customWidth="1"/>
    <col min="5404" max="5404" width="4.6640625" style="2" customWidth="1"/>
    <col min="5405" max="5405" width="14.6640625" style="2" customWidth="1"/>
    <col min="5406" max="5406" width="20.6640625" style="2" customWidth="1"/>
    <col min="5407" max="5407" width="16.6640625" style="2" customWidth="1"/>
    <col min="5408" max="5408" width="1.6640625" style="2" customWidth="1"/>
    <col min="5409" max="5649" width="9" style="2"/>
    <col min="5650" max="5651" width="1.6640625" style="2" customWidth="1"/>
    <col min="5652" max="5652" width="4.6640625" style="2" customWidth="1"/>
    <col min="5653" max="5653" width="24.6640625" style="2" customWidth="1"/>
    <col min="5654" max="5654" width="4.6640625" style="2" customWidth="1"/>
    <col min="5655" max="5655" width="14.6640625" style="2" customWidth="1"/>
    <col min="5656" max="5656" width="4.6640625" style="2" customWidth="1"/>
    <col min="5657" max="5657" width="14.6640625" style="2" customWidth="1"/>
    <col min="5658" max="5658" width="4.6640625" style="2" customWidth="1"/>
    <col min="5659" max="5659" width="14.6640625" style="2" customWidth="1"/>
    <col min="5660" max="5660" width="4.6640625" style="2" customWidth="1"/>
    <col min="5661" max="5661" width="14.6640625" style="2" customWidth="1"/>
    <col min="5662" max="5662" width="20.6640625" style="2" customWidth="1"/>
    <col min="5663" max="5663" width="16.6640625" style="2" customWidth="1"/>
    <col min="5664" max="5664" width="1.6640625" style="2" customWidth="1"/>
    <col min="5665" max="5905" width="9" style="2"/>
    <col min="5906" max="5907" width="1.6640625" style="2" customWidth="1"/>
    <col min="5908" max="5908" width="4.6640625" style="2" customWidth="1"/>
    <col min="5909" max="5909" width="24.6640625" style="2" customWidth="1"/>
    <col min="5910" max="5910" width="4.6640625" style="2" customWidth="1"/>
    <col min="5911" max="5911" width="14.6640625" style="2" customWidth="1"/>
    <col min="5912" max="5912" width="4.6640625" style="2" customWidth="1"/>
    <col min="5913" max="5913" width="14.6640625" style="2" customWidth="1"/>
    <col min="5914" max="5914" width="4.6640625" style="2" customWidth="1"/>
    <col min="5915" max="5915" width="14.6640625" style="2" customWidth="1"/>
    <col min="5916" max="5916" width="4.6640625" style="2" customWidth="1"/>
    <col min="5917" max="5917" width="14.6640625" style="2" customWidth="1"/>
    <col min="5918" max="5918" width="20.6640625" style="2" customWidth="1"/>
    <col min="5919" max="5919" width="16.6640625" style="2" customWidth="1"/>
    <col min="5920" max="5920" width="1.6640625" style="2" customWidth="1"/>
    <col min="5921" max="6161" width="9" style="2"/>
    <col min="6162" max="6163" width="1.6640625" style="2" customWidth="1"/>
    <col min="6164" max="6164" width="4.6640625" style="2" customWidth="1"/>
    <col min="6165" max="6165" width="24.6640625" style="2" customWidth="1"/>
    <col min="6166" max="6166" width="4.6640625" style="2" customWidth="1"/>
    <col min="6167" max="6167" width="14.6640625" style="2" customWidth="1"/>
    <col min="6168" max="6168" width="4.6640625" style="2" customWidth="1"/>
    <col min="6169" max="6169" width="14.6640625" style="2" customWidth="1"/>
    <col min="6170" max="6170" width="4.6640625" style="2" customWidth="1"/>
    <col min="6171" max="6171" width="14.6640625" style="2" customWidth="1"/>
    <col min="6172" max="6172" width="4.6640625" style="2" customWidth="1"/>
    <col min="6173" max="6173" width="14.6640625" style="2" customWidth="1"/>
    <col min="6174" max="6174" width="20.6640625" style="2" customWidth="1"/>
    <col min="6175" max="6175" width="16.6640625" style="2" customWidth="1"/>
    <col min="6176" max="6176" width="1.6640625" style="2" customWidth="1"/>
    <col min="6177" max="6417" width="9" style="2"/>
    <col min="6418" max="6419" width="1.6640625" style="2" customWidth="1"/>
    <col min="6420" max="6420" width="4.6640625" style="2" customWidth="1"/>
    <col min="6421" max="6421" width="24.6640625" style="2" customWidth="1"/>
    <col min="6422" max="6422" width="4.6640625" style="2" customWidth="1"/>
    <col min="6423" max="6423" width="14.6640625" style="2" customWidth="1"/>
    <col min="6424" max="6424" width="4.6640625" style="2" customWidth="1"/>
    <col min="6425" max="6425" width="14.6640625" style="2" customWidth="1"/>
    <col min="6426" max="6426" width="4.6640625" style="2" customWidth="1"/>
    <col min="6427" max="6427" width="14.6640625" style="2" customWidth="1"/>
    <col min="6428" max="6428" width="4.6640625" style="2" customWidth="1"/>
    <col min="6429" max="6429" width="14.6640625" style="2" customWidth="1"/>
    <col min="6430" max="6430" width="20.6640625" style="2" customWidth="1"/>
    <col min="6431" max="6431" width="16.6640625" style="2" customWidth="1"/>
    <col min="6432" max="6432" width="1.6640625" style="2" customWidth="1"/>
    <col min="6433" max="6673" width="9" style="2"/>
    <col min="6674" max="6675" width="1.6640625" style="2" customWidth="1"/>
    <col min="6676" max="6676" width="4.6640625" style="2" customWidth="1"/>
    <col min="6677" max="6677" width="24.6640625" style="2" customWidth="1"/>
    <col min="6678" max="6678" width="4.6640625" style="2" customWidth="1"/>
    <col min="6679" max="6679" width="14.6640625" style="2" customWidth="1"/>
    <col min="6680" max="6680" width="4.6640625" style="2" customWidth="1"/>
    <col min="6681" max="6681" width="14.6640625" style="2" customWidth="1"/>
    <col min="6682" max="6682" width="4.6640625" style="2" customWidth="1"/>
    <col min="6683" max="6683" width="14.6640625" style="2" customWidth="1"/>
    <col min="6684" max="6684" width="4.6640625" style="2" customWidth="1"/>
    <col min="6685" max="6685" width="14.6640625" style="2" customWidth="1"/>
    <col min="6686" max="6686" width="20.6640625" style="2" customWidth="1"/>
    <col min="6687" max="6687" width="16.6640625" style="2" customWidth="1"/>
    <col min="6688" max="6688" width="1.6640625" style="2" customWidth="1"/>
    <col min="6689" max="6929" width="9" style="2"/>
    <col min="6930" max="6931" width="1.6640625" style="2" customWidth="1"/>
    <col min="6932" max="6932" width="4.6640625" style="2" customWidth="1"/>
    <col min="6933" max="6933" width="24.6640625" style="2" customWidth="1"/>
    <col min="6934" max="6934" width="4.6640625" style="2" customWidth="1"/>
    <col min="6935" max="6935" width="14.6640625" style="2" customWidth="1"/>
    <col min="6936" max="6936" width="4.6640625" style="2" customWidth="1"/>
    <col min="6937" max="6937" width="14.6640625" style="2" customWidth="1"/>
    <col min="6938" max="6938" width="4.6640625" style="2" customWidth="1"/>
    <col min="6939" max="6939" width="14.6640625" style="2" customWidth="1"/>
    <col min="6940" max="6940" width="4.6640625" style="2" customWidth="1"/>
    <col min="6941" max="6941" width="14.6640625" style="2" customWidth="1"/>
    <col min="6942" max="6942" width="20.6640625" style="2" customWidth="1"/>
    <col min="6943" max="6943" width="16.6640625" style="2" customWidth="1"/>
    <col min="6944" max="6944" width="1.6640625" style="2" customWidth="1"/>
    <col min="6945" max="7185" width="9" style="2"/>
    <col min="7186" max="7187" width="1.6640625" style="2" customWidth="1"/>
    <col min="7188" max="7188" width="4.6640625" style="2" customWidth="1"/>
    <col min="7189" max="7189" width="24.6640625" style="2" customWidth="1"/>
    <col min="7190" max="7190" width="4.6640625" style="2" customWidth="1"/>
    <col min="7191" max="7191" width="14.6640625" style="2" customWidth="1"/>
    <col min="7192" max="7192" width="4.6640625" style="2" customWidth="1"/>
    <col min="7193" max="7193" width="14.6640625" style="2" customWidth="1"/>
    <col min="7194" max="7194" width="4.6640625" style="2" customWidth="1"/>
    <col min="7195" max="7195" width="14.6640625" style="2" customWidth="1"/>
    <col min="7196" max="7196" width="4.6640625" style="2" customWidth="1"/>
    <col min="7197" max="7197" width="14.6640625" style="2" customWidth="1"/>
    <col min="7198" max="7198" width="20.6640625" style="2" customWidth="1"/>
    <col min="7199" max="7199" width="16.6640625" style="2" customWidth="1"/>
    <col min="7200" max="7200" width="1.6640625" style="2" customWidth="1"/>
    <col min="7201" max="7441" width="9" style="2"/>
    <col min="7442" max="7443" width="1.6640625" style="2" customWidth="1"/>
    <col min="7444" max="7444" width="4.6640625" style="2" customWidth="1"/>
    <col min="7445" max="7445" width="24.6640625" style="2" customWidth="1"/>
    <col min="7446" max="7446" width="4.6640625" style="2" customWidth="1"/>
    <col min="7447" max="7447" width="14.6640625" style="2" customWidth="1"/>
    <col min="7448" max="7448" width="4.6640625" style="2" customWidth="1"/>
    <col min="7449" max="7449" width="14.6640625" style="2" customWidth="1"/>
    <col min="7450" max="7450" width="4.6640625" style="2" customWidth="1"/>
    <col min="7451" max="7451" width="14.6640625" style="2" customWidth="1"/>
    <col min="7452" max="7452" width="4.6640625" style="2" customWidth="1"/>
    <col min="7453" max="7453" width="14.6640625" style="2" customWidth="1"/>
    <col min="7454" max="7454" width="20.6640625" style="2" customWidth="1"/>
    <col min="7455" max="7455" width="16.6640625" style="2" customWidth="1"/>
    <col min="7456" max="7456" width="1.6640625" style="2" customWidth="1"/>
    <col min="7457" max="7697" width="9" style="2"/>
    <col min="7698" max="7699" width="1.6640625" style="2" customWidth="1"/>
    <col min="7700" max="7700" width="4.6640625" style="2" customWidth="1"/>
    <col min="7701" max="7701" width="24.6640625" style="2" customWidth="1"/>
    <col min="7702" max="7702" width="4.6640625" style="2" customWidth="1"/>
    <col min="7703" max="7703" width="14.6640625" style="2" customWidth="1"/>
    <col min="7704" max="7704" width="4.6640625" style="2" customWidth="1"/>
    <col min="7705" max="7705" width="14.6640625" style="2" customWidth="1"/>
    <col min="7706" max="7706" width="4.6640625" style="2" customWidth="1"/>
    <col min="7707" max="7707" width="14.6640625" style="2" customWidth="1"/>
    <col min="7708" max="7708" width="4.6640625" style="2" customWidth="1"/>
    <col min="7709" max="7709" width="14.6640625" style="2" customWidth="1"/>
    <col min="7710" max="7710" width="20.6640625" style="2" customWidth="1"/>
    <col min="7711" max="7711" width="16.6640625" style="2" customWidth="1"/>
    <col min="7712" max="7712" width="1.6640625" style="2" customWidth="1"/>
    <col min="7713" max="7953" width="9" style="2"/>
    <col min="7954" max="7955" width="1.6640625" style="2" customWidth="1"/>
    <col min="7956" max="7956" width="4.6640625" style="2" customWidth="1"/>
    <col min="7957" max="7957" width="24.6640625" style="2" customWidth="1"/>
    <col min="7958" max="7958" width="4.6640625" style="2" customWidth="1"/>
    <col min="7959" max="7959" width="14.6640625" style="2" customWidth="1"/>
    <col min="7960" max="7960" width="4.6640625" style="2" customWidth="1"/>
    <col min="7961" max="7961" width="14.6640625" style="2" customWidth="1"/>
    <col min="7962" max="7962" width="4.6640625" style="2" customWidth="1"/>
    <col min="7963" max="7963" width="14.6640625" style="2" customWidth="1"/>
    <col min="7964" max="7964" width="4.6640625" style="2" customWidth="1"/>
    <col min="7965" max="7965" width="14.6640625" style="2" customWidth="1"/>
    <col min="7966" max="7966" width="20.6640625" style="2" customWidth="1"/>
    <col min="7967" max="7967" width="16.6640625" style="2" customWidth="1"/>
    <col min="7968" max="7968" width="1.6640625" style="2" customWidth="1"/>
    <col min="7969" max="8209" width="9" style="2"/>
    <col min="8210" max="8211" width="1.6640625" style="2" customWidth="1"/>
    <col min="8212" max="8212" width="4.6640625" style="2" customWidth="1"/>
    <col min="8213" max="8213" width="24.6640625" style="2" customWidth="1"/>
    <col min="8214" max="8214" width="4.6640625" style="2" customWidth="1"/>
    <col min="8215" max="8215" width="14.6640625" style="2" customWidth="1"/>
    <col min="8216" max="8216" width="4.6640625" style="2" customWidth="1"/>
    <col min="8217" max="8217" width="14.6640625" style="2" customWidth="1"/>
    <col min="8218" max="8218" width="4.6640625" style="2" customWidth="1"/>
    <col min="8219" max="8219" width="14.6640625" style="2" customWidth="1"/>
    <col min="8220" max="8220" width="4.6640625" style="2" customWidth="1"/>
    <col min="8221" max="8221" width="14.6640625" style="2" customWidth="1"/>
    <col min="8222" max="8222" width="20.6640625" style="2" customWidth="1"/>
    <col min="8223" max="8223" width="16.6640625" style="2" customWidth="1"/>
    <col min="8224" max="8224" width="1.6640625" style="2" customWidth="1"/>
    <col min="8225" max="8465" width="9" style="2"/>
    <col min="8466" max="8467" width="1.6640625" style="2" customWidth="1"/>
    <col min="8468" max="8468" width="4.6640625" style="2" customWidth="1"/>
    <col min="8469" max="8469" width="24.6640625" style="2" customWidth="1"/>
    <col min="8470" max="8470" width="4.6640625" style="2" customWidth="1"/>
    <col min="8471" max="8471" width="14.6640625" style="2" customWidth="1"/>
    <col min="8472" max="8472" width="4.6640625" style="2" customWidth="1"/>
    <col min="8473" max="8473" width="14.6640625" style="2" customWidth="1"/>
    <col min="8474" max="8474" width="4.6640625" style="2" customWidth="1"/>
    <col min="8475" max="8475" width="14.6640625" style="2" customWidth="1"/>
    <col min="8476" max="8476" width="4.6640625" style="2" customWidth="1"/>
    <col min="8477" max="8477" width="14.6640625" style="2" customWidth="1"/>
    <col min="8478" max="8478" width="20.6640625" style="2" customWidth="1"/>
    <col min="8479" max="8479" width="16.6640625" style="2" customWidth="1"/>
    <col min="8480" max="8480" width="1.6640625" style="2" customWidth="1"/>
    <col min="8481" max="8721" width="9" style="2"/>
    <col min="8722" max="8723" width="1.6640625" style="2" customWidth="1"/>
    <col min="8724" max="8724" width="4.6640625" style="2" customWidth="1"/>
    <col min="8725" max="8725" width="24.6640625" style="2" customWidth="1"/>
    <col min="8726" max="8726" width="4.6640625" style="2" customWidth="1"/>
    <col min="8727" max="8727" width="14.6640625" style="2" customWidth="1"/>
    <col min="8728" max="8728" width="4.6640625" style="2" customWidth="1"/>
    <col min="8729" max="8729" width="14.6640625" style="2" customWidth="1"/>
    <col min="8730" max="8730" width="4.6640625" style="2" customWidth="1"/>
    <col min="8731" max="8731" width="14.6640625" style="2" customWidth="1"/>
    <col min="8732" max="8732" width="4.6640625" style="2" customWidth="1"/>
    <col min="8733" max="8733" width="14.6640625" style="2" customWidth="1"/>
    <col min="8734" max="8734" width="20.6640625" style="2" customWidth="1"/>
    <col min="8735" max="8735" width="16.6640625" style="2" customWidth="1"/>
    <col min="8736" max="8736" width="1.6640625" style="2" customWidth="1"/>
    <col min="8737" max="8977" width="9" style="2"/>
    <col min="8978" max="8979" width="1.6640625" style="2" customWidth="1"/>
    <col min="8980" max="8980" width="4.6640625" style="2" customWidth="1"/>
    <col min="8981" max="8981" width="24.6640625" style="2" customWidth="1"/>
    <col min="8982" max="8982" width="4.6640625" style="2" customWidth="1"/>
    <col min="8983" max="8983" width="14.6640625" style="2" customWidth="1"/>
    <col min="8984" max="8984" width="4.6640625" style="2" customWidth="1"/>
    <col min="8985" max="8985" width="14.6640625" style="2" customWidth="1"/>
    <col min="8986" max="8986" width="4.6640625" style="2" customWidth="1"/>
    <col min="8987" max="8987" width="14.6640625" style="2" customWidth="1"/>
    <col min="8988" max="8988" width="4.6640625" style="2" customWidth="1"/>
    <col min="8989" max="8989" width="14.6640625" style="2" customWidth="1"/>
    <col min="8990" max="8990" width="20.6640625" style="2" customWidth="1"/>
    <col min="8991" max="8991" width="16.6640625" style="2" customWidth="1"/>
    <col min="8992" max="8992" width="1.6640625" style="2" customWidth="1"/>
    <col min="8993" max="9233" width="9" style="2"/>
    <col min="9234" max="9235" width="1.6640625" style="2" customWidth="1"/>
    <col min="9236" max="9236" width="4.6640625" style="2" customWidth="1"/>
    <col min="9237" max="9237" width="24.6640625" style="2" customWidth="1"/>
    <col min="9238" max="9238" width="4.6640625" style="2" customWidth="1"/>
    <col min="9239" max="9239" width="14.6640625" style="2" customWidth="1"/>
    <col min="9240" max="9240" width="4.6640625" style="2" customWidth="1"/>
    <col min="9241" max="9241" width="14.6640625" style="2" customWidth="1"/>
    <col min="9242" max="9242" width="4.6640625" style="2" customWidth="1"/>
    <col min="9243" max="9243" width="14.6640625" style="2" customWidth="1"/>
    <col min="9244" max="9244" width="4.6640625" style="2" customWidth="1"/>
    <col min="9245" max="9245" width="14.6640625" style="2" customWidth="1"/>
    <col min="9246" max="9246" width="20.6640625" style="2" customWidth="1"/>
    <col min="9247" max="9247" width="16.6640625" style="2" customWidth="1"/>
    <col min="9248" max="9248" width="1.6640625" style="2" customWidth="1"/>
    <col min="9249" max="9489" width="9" style="2"/>
    <col min="9490" max="9491" width="1.6640625" style="2" customWidth="1"/>
    <col min="9492" max="9492" width="4.6640625" style="2" customWidth="1"/>
    <col min="9493" max="9493" width="24.6640625" style="2" customWidth="1"/>
    <col min="9494" max="9494" width="4.6640625" style="2" customWidth="1"/>
    <col min="9495" max="9495" width="14.6640625" style="2" customWidth="1"/>
    <col min="9496" max="9496" width="4.6640625" style="2" customWidth="1"/>
    <col min="9497" max="9497" width="14.6640625" style="2" customWidth="1"/>
    <col min="9498" max="9498" width="4.6640625" style="2" customWidth="1"/>
    <col min="9499" max="9499" width="14.6640625" style="2" customWidth="1"/>
    <col min="9500" max="9500" width="4.6640625" style="2" customWidth="1"/>
    <col min="9501" max="9501" width="14.6640625" style="2" customWidth="1"/>
    <col min="9502" max="9502" width="20.6640625" style="2" customWidth="1"/>
    <col min="9503" max="9503" width="16.6640625" style="2" customWidth="1"/>
    <col min="9504" max="9504" width="1.6640625" style="2" customWidth="1"/>
    <col min="9505" max="9745" width="9" style="2"/>
    <col min="9746" max="9747" width="1.6640625" style="2" customWidth="1"/>
    <col min="9748" max="9748" width="4.6640625" style="2" customWidth="1"/>
    <col min="9749" max="9749" width="24.6640625" style="2" customWidth="1"/>
    <col min="9750" max="9750" width="4.6640625" style="2" customWidth="1"/>
    <col min="9751" max="9751" width="14.6640625" style="2" customWidth="1"/>
    <col min="9752" max="9752" width="4.6640625" style="2" customWidth="1"/>
    <col min="9753" max="9753" width="14.6640625" style="2" customWidth="1"/>
    <col min="9754" max="9754" width="4.6640625" style="2" customWidth="1"/>
    <col min="9755" max="9755" width="14.6640625" style="2" customWidth="1"/>
    <col min="9756" max="9756" width="4.6640625" style="2" customWidth="1"/>
    <col min="9757" max="9757" width="14.6640625" style="2" customWidth="1"/>
    <col min="9758" max="9758" width="20.6640625" style="2" customWidth="1"/>
    <col min="9759" max="9759" width="16.6640625" style="2" customWidth="1"/>
    <col min="9760" max="9760" width="1.6640625" style="2" customWidth="1"/>
    <col min="9761" max="10001" width="9" style="2"/>
    <col min="10002" max="10003" width="1.6640625" style="2" customWidth="1"/>
    <col min="10004" max="10004" width="4.6640625" style="2" customWidth="1"/>
    <col min="10005" max="10005" width="24.6640625" style="2" customWidth="1"/>
    <col min="10006" max="10006" width="4.6640625" style="2" customWidth="1"/>
    <col min="10007" max="10007" width="14.6640625" style="2" customWidth="1"/>
    <col min="10008" max="10008" width="4.6640625" style="2" customWidth="1"/>
    <col min="10009" max="10009" width="14.6640625" style="2" customWidth="1"/>
    <col min="10010" max="10010" width="4.6640625" style="2" customWidth="1"/>
    <col min="10011" max="10011" width="14.6640625" style="2" customWidth="1"/>
    <col min="10012" max="10012" width="4.6640625" style="2" customWidth="1"/>
    <col min="10013" max="10013" width="14.6640625" style="2" customWidth="1"/>
    <col min="10014" max="10014" width="20.6640625" style="2" customWidth="1"/>
    <col min="10015" max="10015" width="16.6640625" style="2" customWidth="1"/>
    <col min="10016" max="10016" width="1.6640625" style="2" customWidth="1"/>
    <col min="10017" max="10257" width="9" style="2"/>
    <col min="10258" max="10259" width="1.6640625" style="2" customWidth="1"/>
    <col min="10260" max="10260" width="4.6640625" style="2" customWidth="1"/>
    <col min="10261" max="10261" width="24.6640625" style="2" customWidth="1"/>
    <col min="10262" max="10262" width="4.6640625" style="2" customWidth="1"/>
    <col min="10263" max="10263" width="14.6640625" style="2" customWidth="1"/>
    <col min="10264" max="10264" width="4.6640625" style="2" customWidth="1"/>
    <col min="10265" max="10265" width="14.6640625" style="2" customWidth="1"/>
    <col min="10266" max="10266" width="4.6640625" style="2" customWidth="1"/>
    <col min="10267" max="10267" width="14.6640625" style="2" customWidth="1"/>
    <col min="10268" max="10268" width="4.6640625" style="2" customWidth="1"/>
    <col min="10269" max="10269" width="14.6640625" style="2" customWidth="1"/>
    <col min="10270" max="10270" width="20.6640625" style="2" customWidth="1"/>
    <col min="10271" max="10271" width="16.6640625" style="2" customWidth="1"/>
    <col min="10272" max="10272" width="1.6640625" style="2" customWidth="1"/>
    <col min="10273" max="10513" width="9" style="2"/>
    <col min="10514" max="10515" width="1.6640625" style="2" customWidth="1"/>
    <col min="10516" max="10516" width="4.6640625" style="2" customWidth="1"/>
    <col min="10517" max="10517" width="24.6640625" style="2" customWidth="1"/>
    <col min="10518" max="10518" width="4.6640625" style="2" customWidth="1"/>
    <col min="10519" max="10519" width="14.6640625" style="2" customWidth="1"/>
    <col min="10520" max="10520" width="4.6640625" style="2" customWidth="1"/>
    <col min="10521" max="10521" width="14.6640625" style="2" customWidth="1"/>
    <col min="10522" max="10522" width="4.6640625" style="2" customWidth="1"/>
    <col min="10523" max="10523" width="14.6640625" style="2" customWidth="1"/>
    <col min="10524" max="10524" width="4.6640625" style="2" customWidth="1"/>
    <col min="10525" max="10525" width="14.6640625" style="2" customWidth="1"/>
    <col min="10526" max="10526" width="20.6640625" style="2" customWidth="1"/>
    <col min="10527" max="10527" width="16.6640625" style="2" customWidth="1"/>
    <col min="10528" max="10528" width="1.6640625" style="2" customWidth="1"/>
    <col min="10529" max="10769" width="9" style="2"/>
    <col min="10770" max="10771" width="1.6640625" style="2" customWidth="1"/>
    <col min="10772" max="10772" width="4.6640625" style="2" customWidth="1"/>
    <col min="10773" max="10773" width="24.6640625" style="2" customWidth="1"/>
    <col min="10774" max="10774" width="4.6640625" style="2" customWidth="1"/>
    <col min="10775" max="10775" width="14.6640625" style="2" customWidth="1"/>
    <col min="10776" max="10776" width="4.6640625" style="2" customWidth="1"/>
    <col min="10777" max="10777" width="14.6640625" style="2" customWidth="1"/>
    <col min="10778" max="10778" width="4.6640625" style="2" customWidth="1"/>
    <col min="10779" max="10779" width="14.6640625" style="2" customWidth="1"/>
    <col min="10780" max="10780" width="4.6640625" style="2" customWidth="1"/>
    <col min="10781" max="10781" width="14.6640625" style="2" customWidth="1"/>
    <col min="10782" max="10782" width="20.6640625" style="2" customWidth="1"/>
    <col min="10783" max="10783" width="16.6640625" style="2" customWidth="1"/>
    <col min="10784" max="10784" width="1.6640625" style="2" customWidth="1"/>
    <col min="10785" max="11025" width="9" style="2"/>
    <col min="11026" max="11027" width="1.6640625" style="2" customWidth="1"/>
    <col min="11028" max="11028" width="4.6640625" style="2" customWidth="1"/>
    <col min="11029" max="11029" width="24.6640625" style="2" customWidth="1"/>
    <col min="11030" max="11030" width="4.6640625" style="2" customWidth="1"/>
    <col min="11031" max="11031" width="14.6640625" style="2" customWidth="1"/>
    <col min="11032" max="11032" width="4.6640625" style="2" customWidth="1"/>
    <col min="11033" max="11033" width="14.6640625" style="2" customWidth="1"/>
    <col min="11034" max="11034" width="4.6640625" style="2" customWidth="1"/>
    <col min="11035" max="11035" width="14.6640625" style="2" customWidth="1"/>
    <col min="11036" max="11036" width="4.6640625" style="2" customWidth="1"/>
    <col min="11037" max="11037" width="14.6640625" style="2" customWidth="1"/>
    <col min="11038" max="11038" width="20.6640625" style="2" customWidth="1"/>
    <col min="11039" max="11039" width="16.6640625" style="2" customWidth="1"/>
    <col min="11040" max="11040" width="1.6640625" style="2" customWidth="1"/>
    <col min="11041" max="11281" width="9" style="2"/>
    <col min="11282" max="11283" width="1.6640625" style="2" customWidth="1"/>
    <col min="11284" max="11284" width="4.6640625" style="2" customWidth="1"/>
    <col min="11285" max="11285" width="24.6640625" style="2" customWidth="1"/>
    <col min="11286" max="11286" width="4.6640625" style="2" customWidth="1"/>
    <col min="11287" max="11287" width="14.6640625" style="2" customWidth="1"/>
    <col min="11288" max="11288" width="4.6640625" style="2" customWidth="1"/>
    <col min="11289" max="11289" width="14.6640625" style="2" customWidth="1"/>
    <col min="11290" max="11290" width="4.6640625" style="2" customWidth="1"/>
    <col min="11291" max="11291" width="14.6640625" style="2" customWidth="1"/>
    <col min="11292" max="11292" width="4.6640625" style="2" customWidth="1"/>
    <col min="11293" max="11293" width="14.6640625" style="2" customWidth="1"/>
    <col min="11294" max="11294" width="20.6640625" style="2" customWidth="1"/>
    <col min="11295" max="11295" width="16.6640625" style="2" customWidth="1"/>
    <col min="11296" max="11296" width="1.6640625" style="2" customWidth="1"/>
    <col min="11297" max="11537" width="9" style="2"/>
    <col min="11538" max="11539" width="1.6640625" style="2" customWidth="1"/>
    <col min="11540" max="11540" width="4.6640625" style="2" customWidth="1"/>
    <col min="11541" max="11541" width="24.6640625" style="2" customWidth="1"/>
    <col min="11542" max="11542" width="4.6640625" style="2" customWidth="1"/>
    <col min="11543" max="11543" width="14.6640625" style="2" customWidth="1"/>
    <col min="11544" max="11544" width="4.6640625" style="2" customWidth="1"/>
    <col min="11545" max="11545" width="14.6640625" style="2" customWidth="1"/>
    <col min="11546" max="11546" width="4.6640625" style="2" customWidth="1"/>
    <col min="11547" max="11547" width="14.6640625" style="2" customWidth="1"/>
    <col min="11548" max="11548" width="4.6640625" style="2" customWidth="1"/>
    <col min="11549" max="11549" width="14.6640625" style="2" customWidth="1"/>
    <col min="11550" max="11550" width="20.6640625" style="2" customWidth="1"/>
    <col min="11551" max="11551" width="16.6640625" style="2" customWidth="1"/>
    <col min="11552" max="11552" width="1.6640625" style="2" customWidth="1"/>
    <col min="11553" max="11793" width="9" style="2"/>
    <col min="11794" max="11795" width="1.6640625" style="2" customWidth="1"/>
    <col min="11796" max="11796" width="4.6640625" style="2" customWidth="1"/>
    <col min="11797" max="11797" width="24.6640625" style="2" customWidth="1"/>
    <col min="11798" max="11798" width="4.6640625" style="2" customWidth="1"/>
    <col min="11799" max="11799" width="14.6640625" style="2" customWidth="1"/>
    <col min="11800" max="11800" width="4.6640625" style="2" customWidth="1"/>
    <col min="11801" max="11801" width="14.6640625" style="2" customWidth="1"/>
    <col min="11802" max="11802" width="4.6640625" style="2" customWidth="1"/>
    <col min="11803" max="11803" width="14.6640625" style="2" customWidth="1"/>
    <col min="11804" max="11804" width="4.6640625" style="2" customWidth="1"/>
    <col min="11805" max="11805" width="14.6640625" style="2" customWidth="1"/>
    <col min="11806" max="11806" width="20.6640625" style="2" customWidth="1"/>
    <col min="11807" max="11807" width="16.6640625" style="2" customWidth="1"/>
    <col min="11808" max="11808" width="1.6640625" style="2" customWidth="1"/>
    <col min="11809" max="12049" width="9" style="2"/>
    <col min="12050" max="12051" width="1.6640625" style="2" customWidth="1"/>
    <col min="12052" max="12052" width="4.6640625" style="2" customWidth="1"/>
    <col min="12053" max="12053" width="24.6640625" style="2" customWidth="1"/>
    <col min="12054" max="12054" width="4.6640625" style="2" customWidth="1"/>
    <col min="12055" max="12055" width="14.6640625" style="2" customWidth="1"/>
    <col min="12056" max="12056" width="4.6640625" style="2" customWidth="1"/>
    <col min="12057" max="12057" width="14.6640625" style="2" customWidth="1"/>
    <col min="12058" max="12058" width="4.6640625" style="2" customWidth="1"/>
    <col min="12059" max="12059" width="14.6640625" style="2" customWidth="1"/>
    <col min="12060" max="12060" width="4.6640625" style="2" customWidth="1"/>
    <col min="12061" max="12061" width="14.6640625" style="2" customWidth="1"/>
    <col min="12062" max="12062" width="20.6640625" style="2" customWidth="1"/>
    <col min="12063" max="12063" width="16.6640625" style="2" customWidth="1"/>
    <col min="12064" max="12064" width="1.6640625" style="2" customWidth="1"/>
    <col min="12065" max="12305" width="9" style="2"/>
    <col min="12306" max="12307" width="1.6640625" style="2" customWidth="1"/>
    <col min="12308" max="12308" width="4.6640625" style="2" customWidth="1"/>
    <col min="12309" max="12309" width="24.6640625" style="2" customWidth="1"/>
    <col min="12310" max="12310" width="4.6640625" style="2" customWidth="1"/>
    <col min="12311" max="12311" width="14.6640625" style="2" customWidth="1"/>
    <col min="12312" max="12312" width="4.6640625" style="2" customWidth="1"/>
    <col min="12313" max="12313" width="14.6640625" style="2" customWidth="1"/>
    <col min="12314" max="12314" width="4.6640625" style="2" customWidth="1"/>
    <col min="12315" max="12315" width="14.6640625" style="2" customWidth="1"/>
    <col min="12316" max="12316" width="4.6640625" style="2" customWidth="1"/>
    <col min="12317" max="12317" width="14.6640625" style="2" customWidth="1"/>
    <col min="12318" max="12318" width="20.6640625" style="2" customWidth="1"/>
    <col min="12319" max="12319" width="16.6640625" style="2" customWidth="1"/>
    <col min="12320" max="12320" width="1.6640625" style="2" customWidth="1"/>
    <col min="12321" max="12561" width="9" style="2"/>
    <col min="12562" max="12563" width="1.6640625" style="2" customWidth="1"/>
    <col min="12564" max="12564" width="4.6640625" style="2" customWidth="1"/>
    <col min="12565" max="12565" width="24.6640625" style="2" customWidth="1"/>
    <col min="12566" max="12566" width="4.6640625" style="2" customWidth="1"/>
    <col min="12567" max="12567" width="14.6640625" style="2" customWidth="1"/>
    <col min="12568" max="12568" width="4.6640625" style="2" customWidth="1"/>
    <col min="12569" max="12569" width="14.6640625" style="2" customWidth="1"/>
    <col min="12570" max="12570" width="4.6640625" style="2" customWidth="1"/>
    <col min="12571" max="12571" width="14.6640625" style="2" customWidth="1"/>
    <col min="12572" max="12572" width="4.6640625" style="2" customWidth="1"/>
    <col min="12573" max="12573" width="14.6640625" style="2" customWidth="1"/>
    <col min="12574" max="12574" width="20.6640625" style="2" customWidth="1"/>
    <col min="12575" max="12575" width="16.6640625" style="2" customWidth="1"/>
    <col min="12576" max="12576" width="1.6640625" style="2" customWidth="1"/>
    <col min="12577" max="12817" width="9" style="2"/>
    <col min="12818" max="12819" width="1.6640625" style="2" customWidth="1"/>
    <col min="12820" max="12820" width="4.6640625" style="2" customWidth="1"/>
    <col min="12821" max="12821" width="24.6640625" style="2" customWidth="1"/>
    <col min="12822" max="12822" width="4.6640625" style="2" customWidth="1"/>
    <col min="12823" max="12823" width="14.6640625" style="2" customWidth="1"/>
    <col min="12824" max="12824" width="4.6640625" style="2" customWidth="1"/>
    <col min="12825" max="12825" width="14.6640625" style="2" customWidth="1"/>
    <col min="12826" max="12826" width="4.6640625" style="2" customWidth="1"/>
    <col min="12827" max="12827" width="14.6640625" style="2" customWidth="1"/>
    <col min="12828" max="12828" width="4.6640625" style="2" customWidth="1"/>
    <col min="12829" max="12829" width="14.6640625" style="2" customWidth="1"/>
    <col min="12830" max="12830" width="20.6640625" style="2" customWidth="1"/>
    <col min="12831" max="12831" width="16.6640625" style="2" customWidth="1"/>
    <col min="12832" max="12832" width="1.6640625" style="2" customWidth="1"/>
    <col min="12833" max="13073" width="9" style="2"/>
    <col min="13074" max="13075" width="1.6640625" style="2" customWidth="1"/>
    <col min="13076" max="13076" width="4.6640625" style="2" customWidth="1"/>
    <col min="13077" max="13077" width="24.6640625" style="2" customWidth="1"/>
    <col min="13078" max="13078" width="4.6640625" style="2" customWidth="1"/>
    <col min="13079" max="13079" width="14.6640625" style="2" customWidth="1"/>
    <col min="13080" max="13080" width="4.6640625" style="2" customWidth="1"/>
    <col min="13081" max="13081" width="14.6640625" style="2" customWidth="1"/>
    <col min="13082" max="13082" width="4.6640625" style="2" customWidth="1"/>
    <col min="13083" max="13083" width="14.6640625" style="2" customWidth="1"/>
    <col min="13084" max="13084" width="4.6640625" style="2" customWidth="1"/>
    <col min="13085" max="13085" width="14.6640625" style="2" customWidth="1"/>
    <col min="13086" max="13086" width="20.6640625" style="2" customWidth="1"/>
    <col min="13087" max="13087" width="16.6640625" style="2" customWidth="1"/>
    <col min="13088" max="13088" width="1.6640625" style="2" customWidth="1"/>
    <col min="13089" max="13329" width="9" style="2"/>
    <col min="13330" max="13331" width="1.6640625" style="2" customWidth="1"/>
    <col min="13332" max="13332" width="4.6640625" style="2" customWidth="1"/>
    <col min="13333" max="13333" width="24.6640625" style="2" customWidth="1"/>
    <col min="13334" max="13334" width="4.6640625" style="2" customWidth="1"/>
    <col min="13335" max="13335" width="14.6640625" style="2" customWidth="1"/>
    <col min="13336" max="13336" width="4.6640625" style="2" customWidth="1"/>
    <col min="13337" max="13337" width="14.6640625" style="2" customWidth="1"/>
    <col min="13338" max="13338" width="4.6640625" style="2" customWidth="1"/>
    <col min="13339" max="13339" width="14.6640625" style="2" customWidth="1"/>
    <col min="13340" max="13340" width="4.6640625" style="2" customWidth="1"/>
    <col min="13341" max="13341" width="14.6640625" style="2" customWidth="1"/>
    <col min="13342" max="13342" width="20.6640625" style="2" customWidth="1"/>
    <col min="13343" max="13343" width="16.6640625" style="2" customWidth="1"/>
    <col min="13344" max="13344" width="1.6640625" style="2" customWidth="1"/>
    <col min="13345" max="13585" width="9" style="2"/>
    <col min="13586" max="13587" width="1.6640625" style="2" customWidth="1"/>
    <col min="13588" max="13588" width="4.6640625" style="2" customWidth="1"/>
    <col min="13589" max="13589" width="24.6640625" style="2" customWidth="1"/>
    <col min="13590" max="13590" width="4.6640625" style="2" customWidth="1"/>
    <col min="13591" max="13591" width="14.6640625" style="2" customWidth="1"/>
    <col min="13592" max="13592" width="4.6640625" style="2" customWidth="1"/>
    <col min="13593" max="13593" width="14.6640625" style="2" customWidth="1"/>
    <col min="13594" max="13594" width="4.6640625" style="2" customWidth="1"/>
    <col min="13595" max="13595" width="14.6640625" style="2" customWidth="1"/>
    <col min="13596" max="13596" width="4.6640625" style="2" customWidth="1"/>
    <col min="13597" max="13597" width="14.6640625" style="2" customWidth="1"/>
    <col min="13598" max="13598" width="20.6640625" style="2" customWidth="1"/>
    <col min="13599" max="13599" width="16.6640625" style="2" customWidth="1"/>
    <col min="13600" max="13600" width="1.6640625" style="2" customWidth="1"/>
    <col min="13601" max="13841" width="9" style="2"/>
    <col min="13842" max="13843" width="1.6640625" style="2" customWidth="1"/>
    <col min="13844" max="13844" width="4.6640625" style="2" customWidth="1"/>
    <col min="13845" max="13845" width="24.6640625" style="2" customWidth="1"/>
    <col min="13846" max="13846" width="4.6640625" style="2" customWidth="1"/>
    <col min="13847" max="13847" width="14.6640625" style="2" customWidth="1"/>
    <col min="13848" max="13848" width="4.6640625" style="2" customWidth="1"/>
    <col min="13849" max="13849" width="14.6640625" style="2" customWidth="1"/>
    <col min="13850" max="13850" width="4.6640625" style="2" customWidth="1"/>
    <col min="13851" max="13851" width="14.6640625" style="2" customWidth="1"/>
    <col min="13852" max="13852" width="4.6640625" style="2" customWidth="1"/>
    <col min="13853" max="13853" width="14.6640625" style="2" customWidth="1"/>
    <col min="13854" max="13854" width="20.6640625" style="2" customWidth="1"/>
    <col min="13855" max="13855" width="16.6640625" style="2" customWidth="1"/>
    <col min="13856" max="13856" width="1.6640625" style="2" customWidth="1"/>
    <col min="13857" max="14097" width="9" style="2"/>
    <col min="14098" max="14099" width="1.6640625" style="2" customWidth="1"/>
    <col min="14100" max="14100" width="4.6640625" style="2" customWidth="1"/>
    <col min="14101" max="14101" width="24.6640625" style="2" customWidth="1"/>
    <col min="14102" max="14102" width="4.6640625" style="2" customWidth="1"/>
    <col min="14103" max="14103" width="14.6640625" style="2" customWidth="1"/>
    <col min="14104" max="14104" width="4.6640625" style="2" customWidth="1"/>
    <col min="14105" max="14105" width="14.6640625" style="2" customWidth="1"/>
    <col min="14106" max="14106" width="4.6640625" style="2" customWidth="1"/>
    <col min="14107" max="14107" width="14.6640625" style="2" customWidth="1"/>
    <col min="14108" max="14108" width="4.6640625" style="2" customWidth="1"/>
    <col min="14109" max="14109" width="14.6640625" style="2" customWidth="1"/>
    <col min="14110" max="14110" width="20.6640625" style="2" customWidth="1"/>
    <col min="14111" max="14111" width="16.6640625" style="2" customWidth="1"/>
    <col min="14112" max="14112" width="1.6640625" style="2" customWidth="1"/>
    <col min="14113" max="14353" width="9" style="2"/>
    <col min="14354" max="14355" width="1.6640625" style="2" customWidth="1"/>
    <col min="14356" max="14356" width="4.6640625" style="2" customWidth="1"/>
    <col min="14357" max="14357" width="24.6640625" style="2" customWidth="1"/>
    <col min="14358" max="14358" width="4.6640625" style="2" customWidth="1"/>
    <col min="14359" max="14359" width="14.6640625" style="2" customWidth="1"/>
    <col min="14360" max="14360" width="4.6640625" style="2" customWidth="1"/>
    <col min="14361" max="14361" width="14.6640625" style="2" customWidth="1"/>
    <col min="14362" max="14362" width="4.6640625" style="2" customWidth="1"/>
    <col min="14363" max="14363" width="14.6640625" style="2" customWidth="1"/>
    <col min="14364" max="14364" width="4.6640625" style="2" customWidth="1"/>
    <col min="14365" max="14365" width="14.6640625" style="2" customWidth="1"/>
    <col min="14366" max="14366" width="20.6640625" style="2" customWidth="1"/>
    <col min="14367" max="14367" width="16.6640625" style="2" customWidth="1"/>
    <col min="14368" max="14368" width="1.6640625" style="2" customWidth="1"/>
    <col min="14369" max="14609" width="9" style="2"/>
    <col min="14610" max="14611" width="1.6640625" style="2" customWidth="1"/>
    <col min="14612" max="14612" width="4.6640625" style="2" customWidth="1"/>
    <col min="14613" max="14613" width="24.6640625" style="2" customWidth="1"/>
    <col min="14614" max="14614" width="4.6640625" style="2" customWidth="1"/>
    <col min="14615" max="14615" width="14.6640625" style="2" customWidth="1"/>
    <col min="14616" max="14616" width="4.6640625" style="2" customWidth="1"/>
    <col min="14617" max="14617" width="14.6640625" style="2" customWidth="1"/>
    <col min="14618" max="14618" width="4.6640625" style="2" customWidth="1"/>
    <col min="14619" max="14619" width="14.6640625" style="2" customWidth="1"/>
    <col min="14620" max="14620" width="4.6640625" style="2" customWidth="1"/>
    <col min="14621" max="14621" width="14.6640625" style="2" customWidth="1"/>
    <col min="14622" max="14622" width="20.6640625" style="2" customWidth="1"/>
    <col min="14623" max="14623" width="16.6640625" style="2" customWidth="1"/>
    <col min="14624" max="14624" width="1.6640625" style="2" customWidth="1"/>
    <col min="14625" max="14865" width="9" style="2"/>
    <col min="14866" max="14867" width="1.6640625" style="2" customWidth="1"/>
    <col min="14868" max="14868" width="4.6640625" style="2" customWidth="1"/>
    <col min="14869" max="14869" width="24.6640625" style="2" customWidth="1"/>
    <col min="14870" max="14870" width="4.6640625" style="2" customWidth="1"/>
    <col min="14871" max="14871" width="14.6640625" style="2" customWidth="1"/>
    <col min="14872" max="14872" width="4.6640625" style="2" customWidth="1"/>
    <col min="14873" max="14873" width="14.6640625" style="2" customWidth="1"/>
    <col min="14874" max="14874" width="4.6640625" style="2" customWidth="1"/>
    <col min="14875" max="14875" width="14.6640625" style="2" customWidth="1"/>
    <col min="14876" max="14876" width="4.6640625" style="2" customWidth="1"/>
    <col min="14877" max="14877" width="14.6640625" style="2" customWidth="1"/>
    <col min="14878" max="14878" width="20.6640625" style="2" customWidth="1"/>
    <col min="14879" max="14879" width="16.6640625" style="2" customWidth="1"/>
    <col min="14880" max="14880" width="1.6640625" style="2" customWidth="1"/>
    <col min="14881" max="15121" width="9" style="2"/>
    <col min="15122" max="15123" width="1.6640625" style="2" customWidth="1"/>
    <col min="15124" max="15124" width="4.6640625" style="2" customWidth="1"/>
    <col min="15125" max="15125" width="24.6640625" style="2" customWidth="1"/>
    <col min="15126" max="15126" width="4.6640625" style="2" customWidth="1"/>
    <col min="15127" max="15127" width="14.6640625" style="2" customWidth="1"/>
    <col min="15128" max="15128" width="4.6640625" style="2" customWidth="1"/>
    <col min="15129" max="15129" width="14.6640625" style="2" customWidth="1"/>
    <col min="15130" max="15130" width="4.6640625" style="2" customWidth="1"/>
    <col min="15131" max="15131" width="14.6640625" style="2" customWidth="1"/>
    <col min="15132" max="15132" width="4.6640625" style="2" customWidth="1"/>
    <col min="15133" max="15133" width="14.6640625" style="2" customWidth="1"/>
    <col min="15134" max="15134" width="20.6640625" style="2" customWidth="1"/>
    <col min="15135" max="15135" width="16.6640625" style="2" customWidth="1"/>
    <col min="15136" max="15136" width="1.6640625" style="2" customWidth="1"/>
    <col min="15137" max="15377" width="9" style="2"/>
    <col min="15378" max="15379" width="1.6640625" style="2" customWidth="1"/>
    <col min="15380" max="15380" width="4.6640625" style="2" customWidth="1"/>
    <col min="15381" max="15381" width="24.6640625" style="2" customWidth="1"/>
    <col min="15382" max="15382" width="4.6640625" style="2" customWidth="1"/>
    <col min="15383" max="15383" width="14.6640625" style="2" customWidth="1"/>
    <col min="15384" max="15384" width="4.6640625" style="2" customWidth="1"/>
    <col min="15385" max="15385" width="14.6640625" style="2" customWidth="1"/>
    <col min="15386" max="15386" width="4.6640625" style="2" customWidth="1"/>
    <col min="15387" max="15387" width="14.6640625" style="2" customWidth="1"/>
    <col min="15388" max="15388" width="4.6640625" style="2" customWidth="1"/>
    <col min="15389" max="15389" width="14.6640625" style="2" customWidth="1"/>
    <col min="15390" max="15390" width="20.6640625" style="2" customWidth="1"/>
    <col min="15391" max="15391" width="16.6640625" style="2" customWidth="1"/>
    <col min="15392" max="15392" width="1.6640625" style="2" customWidth="1"/>
    <col min="15393" max="15633" width="9" style="2"/>
    <col min="15634" max="15635" width="1.6640625" style="2" customWidth="1"/>
    <col min="15636" max="15636" width="4.6640625" style="2" customWidth="1"/>
    <col min="15637" max="15637" width="24.6640625" style="2" customWidth="1"/>
    <col min="15638" max="15638" width="4.6640625" style="2" customWidth="1"/>
    <col min="15639" max="15639" width="14.6640625" style="2" customWidth="1"/>
    <col min="15640" max="15640" width="4.6640625" style="2" customWidth="1"/>
    <col min="15641" max="15641" width="14.6640625" style="2" customWidth="1"/>
    <col min="15642" max="15642" width="4.6640625" style="2" customWidth="1"/>
    <col min="15643" max="15643" width="14.6640625" style="2" customWidth="1"/>
    <col min="15644" max="15644" width="4.6640625" style="2" customWidth="1"/>
    <col min="15645" max="15645" width="14.6640625" style="2" customWidth="1"/>
    <col min="15646" max="15646" width="20.6640625" style="2" customWidth="1"/>
    <col min="15647" max="15647" width="16.6640625" style="2" customWidth="1"/>
    <col min="15648" max="15648" width="1.6640625" style="2" customWidth="1"/>
    <col min="15649" max="15889" width="9" style="2"/>
    <col min="15890" max="15891" width="1.6640625" style="2" customWidth="1"/>
    <col min="15892" max="15892" width="4.6640625" style="2" customWidth="1"/>
    <col min="15893" max="15893" width="24.6640625" style="2" customWidth="1"/>
    <col min="15894" max="15894" width="4.6640625" style="2" customWidth="1"/>
    <col min="15895" max="15895" width="14.6640625" style="2" customWidth="1"/>
    <col min="15896" max="15896" width="4.6640625" style="2" customWidth="1"/>
    <col min="15897" max="15897" width="14.6640625" style="2" customWidth="1"/>
    <col min="15898" max="15898" width="4.6640625" style="2" customWidth="1"/>
    <col min="15899" max="15899" width="14.6640625" style="2" customWidth="1"/>
    <col min="15900" max="15900" width="4.6640625" style="2" customWidth="1"/>
    <col min="15901" max="15901" width="14.6640625" style="2" customWidth="1"/>
    <col min="15902" max="15902" width="20.6640625" style="2" customWidth="1"/>
    <col min="15903" max="15903" width="16.6640625" style="2" customWidth="1"/>
    <col min="15904" max="15904" width="1.6640625" style="2" customWidth="1"/>
    <col min="15905" max="16145" width="9" style="2"/>
    <col min="16146" max="16147" width="1.6640625" style="2" customWidth="1"/>
    <col min="16148" max="16148" width="4.6640625" style="2" customWidth="1"/>
    <col min="16149" max="16149" width="24.6640625" style="2" customWidth="1"/>
    <col min="16150" max="16150" width="4.6640625" style="2" customWidth="1"/>
    <col min="16151" max="16151" width="14.6640625" style="2" customWidth="1"/>
    <col min="16152" max="16152" width="4.6640625" style="2" customWidth="1"/>
    <col min="16153" max="16153" width="14.6640625" style="2" customWidth="1"/>
    <col min="16154" max="16154" width="4.6640625" style="2" customWidth="1"/>
    <col min="16155" max="16155" width="14.6640625" style="2" customWidth="1"/>
    <col min="16156" max="16156" width="4.6640625" style="2" customWidth="1"/>
    <col min="16157" max="16157" width="14.6640625" style="2" customWidth="1"/>
    <col min="16158" max="16158" width="20.6640625" style="2" customWidth="1"/>
    <col min="16159" max="16159" width="16.6640625" style="2" customWidth="1"/>
    <col min="16160" max="16160" width="1.6640625" style="2" customWidth="1"/>
    <col min="16161" max="16384" width="9" style="2"/>
  </cols>
  <sheetData>
    <row r="1" spans="3:33" ht="20.100000000000001" customHeight="1" x14ac:dyDescent="0.2">
      <c r="C1" s="2" t="s">
        <v>47</v>
      </c>
      <c r="M1" s="58" t="s">
        <v>58</v>
      </c>
      <c r="AC1" s="3"/>
      <c r="AD1" s="3"/>
      <c r="AE1" s="1" t="s">
        <v>5</v>
      </c>
    </row>
    <row r="2" spans="3:33" ht="20.100000000000001" customHeight="1" x14ac:dyDescent="0.2">
      <c r="C2" s="136" t="s">
        <v>42</v>
      </c>
      <c r="D2" s="136"/>
      <c r="E2" s="137" t="str">
        <f>C3&amp;". "&amp;D3</f>
        <v>1. team A</v>
      </c>
      <c r="F2" s="138"/>
      <c r="G2" s="138"/>
      <c r="H2" s="138"/>
      <c r="I2" s="138"/>
      <c r="J2" s="139"/>
      <c r="K2" s="137" t="str">
        <f>C8&amp;". "&amp;D8</f>
        <v>2. team B</v>
      </c>
      <c r="L2" s="138"/>
      <c r="M2" s="138"/>
      <c r="N2" s="138"/>
      <c r="O2" s="138"/>
      <c r="P2" s="139"/>
      <c r="Q2" s="137" t="str">
        <f>C13&amp;". "&amp;D13</f>
        <v>3. team C</v>
      </c>
      <c r="R2" s="138"/>
      <c r="S2" s="138"/>
      <c r="T2" s="138"/>
      <c r="U2" s="138"/>
      <c r="V2" s="139"/>
      <c r="W2" s="137" t="str">
        <f>C18&amp;". "&amp;D18</f>
        <v>4. team D</v>
      </c>
      <c r="X2" s="138"/>
      <c r="Y2" s="138"/>
      <c r="Z2" s="138"/>
      <c r="AA2" s="138"/>
      <c r="AB2" s="139"/>
      <c r="AC2" s="140" t="s">
        <v>15</v>
      </c>
      <c r="AD2" s="141"/>
      <c r="AE2" s="41" t="s">
        <v>0</v>
      </c>
    </row>
    <row r="3" spans="3:33" ht="20.100000000000001" customHeight="1" x14ac:dyDescent="0.2">
      <c r="C3" s="115">
        <v>1</v>
      </c>
      <c r="D3" s="118" t="s">
        <v>25</v>
      </c>
      <c r="E3" s="121"/>
      <c r="F3" s="122"/>
      <c r="G3" s="122"/>
      <c r="H3" s="122"/>
      <c r="I3" s="122"/>
      <c r="J3" s="123"/>
      <c r="K3" s="7" t="str">
        <f>IF(M3&gt;O3,"○",IF(M3&lt;O3,"×"," "))</f>
        <v>○</v>
      </c>
      <c r="L3" s="16"/>
      <c r="M3" s="31">
        <f>COUNTIF(L4:L6,"○")</f>
        <v>2</v>
      </c>
      <c r="N3" s="32" t="s">
        <v>1</v>
      </c>
      <c r="O3" s="31">
        <f>COUNTIF(P4:P6,"○")</f>
        <v>1</v>
      </c>
      <c r="P3" s="33"/>
      <c r="Q3" s="7" t="str">
        <f>IF(S3&gt;U3,"○",IF(S3&lt;U3,"×"," "))</f>
        <v>×</v>
      </c>
      <c r="R3" s="16"/>
      <c r="S3" s="31">
        <f>COUNTIF(R4:R6,"○")</f>
        <v>1</v>
      </c>
      <c r="T3" s="32" t="s">
        <v>1</v>
      </c>
      <c r="U3" s="31">
        <f>COUNTIF(V4:V6,"○")</f>
        <v>2</v>
      </c>
      <c r="V3" s="33"/>
      <c r="W3" s="7" t="str">
        <f>IF(Y3&gt;AA3,"○",IF(Y3&lt;AA3,"×"," "))</f>
        <v>○</v>
      </c>
      <c r="X3" s="16"/>
      <c r="Y3" s="31">
        <f>COUNTIF(X4:X6,"○")</f>
        <v>2</v>
      </c>
      <c r="Z3" s="32" t="s">
        <v>1</v>
      </c>
      <c r="AA3" s="31">
        <f>COUNTIF(AB4:AB6,"○")</f>
        <v>1</v>
      </c>
      <c r="AB3" s="33"/>
      <c r="AC3" s="49"/>
      <c r="AD3" s="57"/>
      <c r="AE3" s="151" t="s">
        <v>41</v>
      </c>
    </row>
    <row r="4" spans="3:33" ht="20.100000000000001" customHeight="1" x14ac:dyDescent="0.2">
      <c r="C4" s="116"/>
      <c r="D4" s="119"/>
      <c r="E4" s="124"/>
      <c r="F4" s="125"/>
      <c r="G4" s="125"/>
      <c r="H4" s="125"/>
      <c r="I4" s="125"/>
      <c r="J4" s="126"/>
      <c r="K4" s="8" t="s">
        <v>11</v>
      </c>
      <c r="L4" s="36" t="str">
        <f>IF(M4&gt;O4,"○",IF(M4&lt;O4,"×"," "))</f>
        <v>○</v>
      </c>
      <c r="M4" s="19">
        <v>6</v>
      </c>
      <c r="N4" s="20" t="s">
        <v>1</v>
      </c>
      <c r="O4" s="21">
        <v>1</v>
      </c>
      <c r="P4" s="22" t="str">
        <f>IF(M4&lt;O4,"○",IF(M4&gt;O4,"×"," "))</f>
        <v>×</v>
      </c>
      <c r="Q4" s="8" t="s">
        <v>11</v>
      </c>
      <c r="R4" s="36" t="str">
        <f>IF(S4&gt;U4,"○",IF(S4&lt;U4,"×"," "))</f>
        <v>×</v>
      </c>
      <c r="S4" s="19">
        <v>1</v>
      </c>
      <c r="T4" s="20" t="s">
        <v>1</v>
      </c>
      <c r="U4" s="21">
        <v>6</v>
      </c>
      <c r="V4" s="22" t="str">
        <f>IF(S4&lt;U4,"○",IF(S4&gt;U4,"×"," "))</f>
        <v>○</v>
      </c>
      <c r="W4" s="8" t="s">
        <v>11</v>
      </c>
      <c r="X4" s="36" t="str">
        <f>IF(Y4&gt;AA4,"○",IF(Y4&lt;AA4,"×"," "))</f>
        <v>×</v>
      </c>
      <c r="Y4" s="19">
        <v>2</v>
      </c>
      <c r="Z4" s="20" t="s">
        <v>1</v>
      </c>
      <c r="AA4" s="21">
        <v>6</v>
      </c>
      <c r="AB4" s="22" t="str">
        <f>IF(Y4&lt;AA4,"○",IF(Y4&gt;AA4,"×"," "))</f>
        <v>○</v>
      </c>
      <c r="AC4" s="34" t="s">
        <v>6</v>
      </c>
      <c r="AD4" s="51" t="str">
        <f>COUNTIF(E3:AB3,"○")&amp;"勝 "&amp;COUNTIF(E3:AB3,"×")&amp;"敗"</f>
        <v>2勝 1敗</v>
      </c>
      <c r="AE4" s="152"/>
    </row>
    <row r="5" spans="3:33" ht="20.100000000000001" customHeight="1" x14ac:dyDescent="0.2">
      <c r="C5" s="116"/>
      <c r="D5" s="119"/>
      <c r="E5" s="124"/>
      <c r="F5" s="125"/>
      <c r="G5" s="125"/>
      <c r="H5" s="125"/>
      <c r="I5" s="125"/>
      <c r="J5" s="126"/>
      <c r="K5" s="9" t="s">
        <v>12</v>
      </c>
      <c r="L5" s="37" t="str">
        <f>IF(M5&gt;O5,"○",IF(M5&lt;O5,"×"," "))</f>
        <v>○</v>
      </c>
      <c r="M5" s="6">
        <v>6</v>
      </c>
      <c r="N5" s="4" t="s">
        <v>1</v>
      </c>
      <c r="O5" s="17">
        <v>1</v>
      </c>
      <c r="P5" s="23" t="str">
        <f>IF(M5&lt;O5,"○",IF(M5&gt;O5,"×"," "))</f>
        <v>×</v>
      </c>
      <c r="Q5" s="9" t="s">
        <v>12</v>
      </c>
      <c r="R5" s="37" t="str">
        <f>IF(S5&gt;U5,"○",IF(S5&lt;U5,"×"," "))</f>
        <v>○</v>
      </c>
      <c r="S5" s="6">
        <v>6</v>
      </c>
      <c r="T5" s="4" t="s">
        <v>1</v>
      </c>
      <c r="U5" s="17">
        <v>2</v>
      </c>
      <c r="V5" s="23" t="str">
        <f>IF(S5&lt;U5,"○",IF(S5&gt;U5,"×"," "))</f>
        <v>×</v>
      </c>
      <c r="W5" s="9" t="s">
        <v>12</v>
      </c>
      <c r="X5" s="37" t="str">
        <f>IF(Y5&gt;AA5,"○",IF(Y5&lt;AA5,"×"," "))</f>
        <v>○</v>
      </c>
      <c r="Y5" s="6">
        <v>6</v>
      </c>
      <c r="Z5" s="4" t="s">
        <v>1</v>
      </c>
      <c r="AA5" s="17">
        <v>4</v>
      </c>
      <c r="AB5" s="23" t="str">
        <f>IF(Y5&lt;AA5,"○",IF(Y5&gt;AA5,"×"," "))</f>
        <v>×</v>
      </c>
      <c r="AC5" s="35" t="s">
        <v>14</v>
      </c>
      <c r="AD5" s="52" t="str">
        <f>SUM(G3,M3,S3,Y3)&amp;"試合"</f>
        <v>5試合</v>
      </c>
      <c r="AE5" s="152"/>
      <c r="AG5" s="50"/>
    </row>
    <row r="6" spans="3:33" ht="20.100000000000001" customHeight="1" x14ac:dyDescent="0.2">
      <c r="C6" s="116"/>
      <c r="D6" s="119"/>
      <c r="E6" s="124"/>
      <c r="F6" s="125"/>
      <c r="G6" s="125"/>
      <c r="H6" s="125"/>
      <c r="I6" s="125"/>
      <c r="J6" s="126"/>
      <c r="K6" s="13" t="s">
        <v>13</v>
      </c>
      <c r="L6" s="38" t="str">
        <f>IF(M6&gt;O6,"○",IF(M6&lt;O6,"×"," "))</f>
        <v>×</v>
      </c>
      <c r="M6" s="14">
        <v>1</v>
      </c>
      <c r="N6" s="15" t="s">
        <v>1</v>
      </c>
      <c r="O6" s="18">
        <v>6</v>
      </c>
      <c r="P6" s="24" t="str">
        <f>IF(M6&lt;O6,"○",IF(M6&gt;O6,"×"," "))</f>
        <v>○</v>
      </c>
      <c r="Q6" s="13" t="s">
        <v>13</v>
      </c>
      <c r="R6" s="38" t="str">
        <f>IF(S6&gt;U6,"○",IF(S6&lt;U6,"×"," "))</f>
        <v>×</v>
      </c>
      <c r="S6" s="14">
        <v>3</v>
      </c>
      <c r="T6" s="15" t="s">
        <v>1</v>
      </c>
      <c r="U6" s="18">
        <v>6</v>
      </c>
      <c r="V6" s="24" t="str">
        <f>IF(S6&lt;U6,"○",IF(S6&gt;U6,"×"," "))</f>
        <v>○</v>
      </c>
      <c r="W6" s="13" t="s">
        <v>13</v>
      </c>
      <c r="X6" s="38" t="str">
        <f>IF(Y6&gt;AA6,"○",IF(Y6&lt;AA6,"×"," "))</f>
        <v>○</v>
      </c>
      <c r="Y6" s="14">
        <v>6</v>
      </c>
      <c r="Z6" s="15" t="s">
        <v>1</v>
      </c>
      <c r="AA6" s="18">
        <v>2</v>
      </c>
      <c r="AB6" s="24" t="str">
        <f>IF(Y6&lt;AA6,"○",IF(Y6&gt;AA6,"×"," "))</f>
        <v>×</v>
      </c>
      <c r="AC6" s="25" t="s">
        <v>7</v>
      </c>
      <c r="AD6" s="53">
        <f>AC7/AD7*100</f>
        <v>52.112676056338024</v>
      </c>
      <c r="AE6" s="152"/>
      <c r="AG6" s="50"/>
    </row>
    <row r="7" spans="3:33" ht="20.100000000000001" customHeight="1" x14ac:dyDescent="0.2">
      <c r="C7" s="117"/>
      <c r="D7" s="120"/>
      <c r="E7" s="127"/>
      <c r="F7" s="128"/>
      <c r="G7" s="128"/>
      <c r="H7" s="128"/>
      <c r="I7" s="128"/>
      <c r="J7" s="129"/>
      <c r="K7" s="10" t="s">
        <v>4</v>
      </c>
      <c r="L7" s="12"/>
      <c r="M7" s="28">
        <f>SUM(M4:M6)</f>
        <v>13</v>
      </c>
      <c r="N7" s="29" t="s">
        <v>1</v>
      </c>
      <c r="O7" s="11">
        <f>SUM(O4:O6)</f>
        <v>8</v>
      </c>
      <c r="P7" s="30"/>
      <c r="Q7" s="10" t="s">
        <v>4</v>
      </c>
      <c r="R7" s="12"/>
      <c r="S7" s="28">
        <f>SUM(S4:S6)</f>
        <v>10</v>
      </c>
      <c r="T7" s="29" t="s">
        <v>1</v>
      </c>
      <c r="U7" s="11">
        <f>SUM(U4:U6)</f>
        <v>14</v>
      </c>
      <c r="V7" s="30"/>
      <c r="W7" s="10" t="s">
        <v>4</v>
      </c>
      <c r="X7" s="12"/>
      <c r="Y7" s="28">
        <f>SUM(Y4:Y6)</f>
        <v>14</v>
      </c>
      <c r="Z7" s="29" t="s">
        <v>1</v>
      </c>
      <c r="AA7" s="11">
        <f>SUM(AA4:AA6)</f>
        <v>12</v>
      </c>
      <c r="AB7" s="30"/>
      <c r="AC7" s="26">
        <f>SUM(G7,M7,S7,Y7)</f>
        <v>37</v>
      </c>
      <c r="AD7" s="54">
        <f>SUM(G7,I7,M7,O7,S7,U7,Y7,AA7)</f>
        <v>71</v>
      </c>
      <c r="AE7" s="152"/>
      <c r="AG7" s="50"/>
    </row>
    <row r="8" spans="3:33" ht="20.100000000000001" customHeight="1" x14ac:dyDescent="0.2">
      <c r="C8" s="115">
        <f>C3+1</f>
        <v>2</v>
      </c>
      <c r="D8" s="118" t="s">
        <v>26</v>
      </c>
      <c r="E8" s="7" t="str">
        <f>IF(G8&gt;I8,"○",IF(G8&lt;I8,"×"," "))</f>
        <v>×</v>
      </c>
      <c r="F8" s="16"/>
      <c r="G8" s="31">
        <f>COUNTIF(F9:F11,"○")</f>
        <v>1</v>
      </c>
      <c r="H8" s="32" t="s">
        <v>1</v>
      </c>
      <c r="I8" s="31">
        <f>COUNTIF(J9:J11,"○")</f>
        <v>2</v>
      </c>
      <c r="J8" s="33"/>
      <c r="K8" s="121"/>
      <c r="L8" s="122"/>
      <c r="M8" s="122"/>
      <c r="N8" s="122"/>
      <c r="O8" s="122"/>
      <c r="P8" s="123"/>
      <c r="Q8" s="7" t="str">
        <f>IF(S8&gt;U8,"○",IF(S8&lt;U8,"×"," "))</f>
        <v>×</v>
      </c>
      <c r="R8" s="16"/>
      <c r="S8" s="31">
        <f>COUNTIF(R9:R11,"○")</f>
        <v>0</v>
      </c>
      <c r="T8" s="32" t="s">
        <v>1</v>
      </c>
      <c r="U8" s="31">
        <f>COUNTIF(V9:V11,"○")</f>
        <v>3</v>
      </c>
      <c r="V8" s="33"/>
      <c r="W8" s="7" t="str">
        <f>IF(Y8&gt;AA8,"○",IF(Y8&lt;AA8,"×"," "))</f>
        <v>×</v>
      </c>
      <c r="X8" s="16"/>
      <c r="Y8" s="31">
        <f>COUNTIF(X9:X11,"○")</f>
        <v>1</v>
      </c>
      <c r="Z8" s="32" t="s">
        <v>1</v>
      </c>
      <c r="AA8" s="31">
        <f>COUNTIF(AB9:AB11,"○")</f>
        <v>2</v>
      </c>
      <c r="AB8" s="33"/>
      <c r="AC8" s="49"/>
      <c r="AD8" s="57"/>
      <c r="AE8" s="151" t="s">
        <v>38</v>
      </c>
    </row>
    <row r="9" spans="3:33" ht="20.100000000000001" customHeight="1" x14ac:dyDescent="0.2">
      <c r="C9" s="116"/>
      <c r="D9" s="119"/>
      <c r="E9" s="8" t="s">
        <v>11</v>
      </c>
      <c r="F9" s="36" t="str">
        <f>IF(G9&gt;I9,"○",IF(G9&lt;I9,"×"," "))</f>
        <v>×</v>
      </c>
      <c r="G9" s="19">
        <f>O4</f>
        <v>1</v>
      </c>
      <c r="H9" s="20" t="s">
        <v>1</v>
      </c>
      <c r="I9" s="21">
        <f>M4</f>
        <v>6</v>
      </c>
      <c r="J9" s="22" t="str">
        <f>IF(G9&lt;I9,"○",IF(G9&gt;I9,"×"," "))</f>
        <v>○</v>
      </c>
      <c r="K9" s="124"/>
      <c r="L9" s="125"/>
      <c r="M9" s="125"/>
      <c r="N9" s="125"/>
      <c r="O9" s="125"/>
      <c r="P9" s="126"/>
      <c r="Q9" s="8" t="s">
        <v>11</v>
      </c>
      <c r="R9" s="36" t="str">
        <f>IF(S9&gt;U9,"○",IF(S9&lt;U9,"×"," "))</f>
        <v>×</v>
      </c>
      <c r="S9" s="19">
        <v>3</v>
      </c>
      <c r="T9" s="20" t="s">
        <v>1</v>
      </c>
      <c r="U9" s="21">
        <v>6</v>
      </c>
      <c r="V9" s="22" t="str">
        <f>IF(S9&lt;U9,"○",IF(S9&gt;U9,"×"," "))</f>
        <v>○</v>
      </c>
      <c r="W9" s="8" t="s">
        <v>11</v>
      </c>
      <c r="X9" s="36" t="str">
        <f>IF(Y9&gt;AA9,"○",IF(Y9&lt;AA9,"×"," "))</f>
        <v>×</v>
      </c>
      <c r="Y9" s="19">
        <v>2</v>
      </c>
      <c r="Z9" s="20" t="s">
        <v>1</v>
      </c>
      <c r="AA9" s="21">
        <v>6</v>
      </c>
      <c r="AB9" s="22" t="str">
        <f>IF(Y9&lt;AA9,"○",IF(Y9&gt;AA9,"×"," "))</f>
        <v>○</v>
      </c>
      <c r="AC9" s="34" t="s">
        <v>6</v>
      </c>
      <c r="AD9" s="51" t="str">
        <f>COUNTIF(E8:AB8,"○")&amp;"勝 "&amp;COUNTIF(E8:AB8,"×")&amp;"敗"</f>
        <v>0勝 3敗</v>
      </c>
      <c r="AE9" s="152"/>
      <c r="AG9" s="50"/>
    </row>
    <row r="10" spans="3:33" ht="20.100000000000001" customHeight="1" x14ac:dyDescent="0.2">
      <c r="C10" s="116"/>
      <c r="D10" s="119"/>
      <c r="E10" s="9" t="s">
        <v>12</v>
      </c>
      <c r="F10" s="37" t="str">
        <f>IF(G10&gt;I10,"○",IF(G10&lt;I10,"×"," "))</f>
        <v>×</v>
      </c>
      <c r="G10" s="6">
        <f>O5</f>
        <v>1</v>
      </c>
      <c r="H10" s="4" t="s">
        <v>1</v>
      </c>
      <c r="I10" s="17">
        <f>M5</f>
        <v>6</v>
      </c>
      <c r="J10" s="23" t="str">
        <f>IF(G10&lt;I10,"○",IF(G10&gt;I10,"×"," "))</f>
        <v>○</v>
      </c>
      <c r="K10" s="124"/>
      <c r="L10" s="125"/>
      <c r="M10" s="125"/>
      <c r="N10" s="125"/>
      <c r="O10" s="125"/>
      <c r="P10" s="126"/>
      <c r="Q10" s="9" t="s">
        <v>12</v>
      </c>
      <c r="R10" s="37" t="str">
        <f>IF(S10&gt;U10,"○",IF(S10&lt;U10,"×"," "))</f>
        <v>×</v>
      </c>
      <c r="S10" s="6">
        <v>5</v>
      </c>
      <c r="T10" s="4" t="s">
        <v>1</v>
      </c>
      <c r="U10" s="17">
        <v>6</v>
      </c>
      <c r="V10" s="23" t="str">
        <f>IF(S10&lt;U10,"○",IF(S10&gt;U10,"×"," "))</f>
        <v>○</v>
      </c>
      <c r="W10" s="9" t="s">
        <v>12</v>
      </c>
      <c r="X10" s="37" t="str">
        <f>IF(Y10&gt;AA10,"○",IF(Y10&lt;AA10,"×"," "))</f>
        <v>×</v>
      </c>
      <c r="Y10" s="6">
        <v>5</v>
      </c>
      <c r="Z10" s="4" t="s">
        <v>1</v>
      </c>
      <c r="AA10" s="17">
        <v>6</v>
      </c>
      <c r="AB10" s="23" t="str">
        <f>IF(Y10&lt;AA10,"○",IF(Y10&gt;AA10,"×"," "))</f>
        <v>○</v>
      </c>
      <c r="AC10" s="35" t="s">
        <v>14</v>
      </c>
      <c r="AD10" s="52" t="str">
        <f>SUM(G8,M8,S8,Y8)&amp;"試合"</f>
        <v>2試合</v>
      </c>
      <c r="AE10" s="152"/>
      <c r="AG10" s="50"/>
    </row>
    <row r="11" spans="3:33" ht="20.100000000000001" customHeight="1" x14ac:dyDescent="0.2">
      <c r="C11" s="116"/>
      <c r="D11" s="119"/>
      <c r="E11" s="13" t="s">
        <v>13</v>
      </c>
      <c r="F11" s="38" t="str">
        <f>IF(G11&gt;I11,"○",IF(G11&lt;I11,"×"," "))</f>
        <v>○</v>
      </c>
      <c r="G11" s="14">
        <f>O6</f>
        <v>6</v>
      </c>
      <c r="H11" s="15" t="s">
        <v>1</v>
      </c>
      <c r="I11" s="18">
        <f>M6</f>
        <v>1</v>
      </c>
      <c r="J11" s="24" t="str">
        <f>IF(G11&lt;I11,"○",IF(G11&gt;I11,"×"," "))</f>
        <v>×</v>
      </c>
      <c r="K11" s="124"/>
      <c r="L11" s="125"/>
      <c r="M11" s="125"/>
      <c r="N11" s="125"/>
      <c r="O11" s="125"/>
      <c r="P11" s="126"/>
      <c r="Q11" s="13" t="s">
        <v>13</v>
      </c>
      <c r="R11" s="38" t="str">
        <f>IF(S11&gt;U11,"○",IF(S11&lt;U11,"×"," "))</f>
        <v>×</v>
      </c>
      <c r="S11" s="14">
        <v>1</v>
      </c>
      <c r="T11" s="15" t="s">
        <v>1</v>
      </c>
      <c r="U11" s="18">
        <v>6</v>
      </c>
      <c r="V11" s="24" t="str">
        <f>IF(S11&lt;U11,"○",IF(S11&gt;U11,"×"," "))</f>
        <v>○</v>
      </c>
      <c r="W11" s="13" t="s">
        <v>13</v>
      </c>
      <c r="X11" s="38" t="str">
        <f>IF(Y11&gt;AA11,"○",IF(Y11&lt;AA11,"×"," "))</f>
        <v>○</v>
      </c>
      <c r="Y11" s="14">
        <v>6</v>
      </c>
      <c r="Z11" s="15" t="s">
        <v>1</v>
      </c>
      <c r="AA11" s="18">
        <v>4</v>
      </c>
      <c r="AB11" s="24" t="str">
        <f>IF(Y11&lt;AA11,"○",IF(Y11&gt;AA11,"×"," "))</f>
        <v>×</v>
      </c>
      <c r="AC11" s="25" t="s">
        <v>7</v>
      </c>
      <c r="AD11" s="53">
        <f>AC12/AD12*100</f>
        <v>38.961038961038966</v>
      </c>
      <c r="AE11" s="152"/>
      <c r="AG11" s="5"/>
    </row>
    <row r="12" spans="3:33" ht="20.100000000000001" customHeight="1" x14ac:dyDescent="0.2">
      <c r="C12" s="117"/>
      <c r="D12" s="120"/>
      <c r="E12" s="10" t="s">
        <v>4</v>
      </c>
      <c r="F12" s="12"/>
      <c r="G12" s="28">
        <f>SUM(G9:G11)</f>
        <v>8</v>
      </c>
      <c r="H12" s="29" t="s">
        <v>1</v>
      </c>
      <c r="I12" s="11">
        <f>SUM(I9:I11)</f>
        <v>13</v>
      </c>
      <c r="J12" s="30"/>
      <c r="K12" s="127"/>
      <c r="L12" s="128"/>
      <c r="M12" s="128"/>
      <c r="N12" s="128"/>
      <c r="O12" s="128"/>
      <c r="P12" s="129"/>
      <c r="Q12" s="10" t="s">
        <v>4</v>
      </c>
      <c r="R12" s="12"/>
      <c r="S12" s="28">
        <f>SUM(S9:S11)</f>
        <v>9</v>
      </c>
      <c r="T12" s="29" t="s">
        <v>1</v>
      </c>
      <c r="U12" s="11">
        <f>SUM(U9:U11)</f>
        <v>18</v>
      </c>
      <c r="V12" s="30"/>
      <c r="W12" s="10" t="s">
        <v>4</v>
      </c>
      <c r="X12" s="12"/>
      <c r="Y12" s="28">
        <f>SUM(Y9:Y11)</f>
        <v>13</v>
      </c>
      <c r="Z12" s="29" t="s">
        <v>1</v>
      </c>
      <c r="AA12" s="11">
        <f>SUM(AA9:AA11)</f>
        <v>16</v>
      </c>
      <c r="AB12" s="30"/>
      <c r="AC12" s="26">
        <f>SUM(G12,M12,S12,Y12)</f>
        <v>30</v>
      </c>
      <c r="AD12" s="54">
        <f>SUM(G12,I12,M12,O12,S12,U12,Y12,AA12)</f>
        <v>77</v>
      </c>
      <c r="AE12" s="152"/>
    </row>
    <row r="13" spans="3:33" ht="20.100000000000001" customHeight="1" x14ac:dyDescent="0.2">
      <c r="C13" s="115">
        <f t="shared" ref="C13" si="0">C8+1</f>
        <v>3</v>
      </c>
      <c r="D13" s="118" t="s">
        <v>27</v>
      </c>
      <c r="E13" s="7" t="str">
        <f>IF(G13&gt;I13,"○",IF(G13&lt;I13,"×"," "))</f>
        <v>○</v>
      </c>
      <c r="F13" s="16"/>
      <c r="G13" s="31">
        <f>COUNTIF(F14:F16,"○")</f>
        <v>2</v>
      </c>
      <c r="H13" s="32" t="s">
        <v>1</v>
      </c>
      <c r="I13" s="31">
        <f>COUNTIF(J14:J16,"○")</f>
        <v>1</v>
      </c>
      <c r="J13" s="33"/>
      <c r="K13" s="7" t="str">
        <f>IF(M13&gt;O13,"○",IF(M13&lt;O13,"×"," "))</f>
        <v>○</v>
      </c>
      <c r="L13" s="16"/>
      <c r="M13" s="31">
        <f>COUNTIF(L14:L16,"○")</f>
        <v>3</v>
      </c>
      <c r="N13" s="32" t="s">
        <v>1</v>
      </c>
      <c r="O13" s="31">
        <f>COUNTIF(P14:P16,"○")</f>
        <v>0</v>
      </c>
      <c r="P13" s="33"/>
      <c r="Q13" s="121"/>
      <c r="R13" s="122"/>
      <c r="S13" s="122"/>
      <c r="T13" s="122"/>
      <c r="U13" s="122"/>
      <c r="V13" s="123"/>
      <c r="W13" s="7" t="str">
        <f>IF(Y13&gt;AA13,"○",IF(Y13&lt;AA13,"×"," "))</f>
        <v>×</v>
      </c>
      <c r="X13" s="16"/>
      <c r="Y13" s="31">
        <f>COUNTIF(X14:X16,"○")</f>
        <v>1</v>
      </c>
      <c r="Z13" s="32" t="s">
        <v>1</v>
      </c>
      <c r="AA13" s="31">
        <f>COUNTIF(AB14:AB16,"○")</f>
        <v>2</v>
      </c>
      <c r="AB13" s="33"/>
      <c r="AC13" s="49"/>
      <c r="AD13" s="57"/>
      <c r="AE13" s="151" t="s">
        <v>39</v>
      </c>
    </row>
    <row r="14" spans="3:33" ht="20.100000000000001" customHeight="1" x14ac:dyDescent="0.2">
      <c r="C14" s="116"/>
      <c r="D14" s="119"/>
      <c r="E14" s="8" t="s">
        <v>11</v>
      </c>
      <c r="F14" s="36" t="str">
        <f>IF(G14&gt;I14,"○",IF(G14&lt;I14,"×"," "))</f>
        <v>○</v>
      </c>
      <c r="G14" s="19">
        <f>U4</f>
        <v>6</v>
      </c>
      <c r="H14" s="20" t="s">
        <v>1</v>
      </c>
      <c r="I14" s="21">
        <f>S4</f>
        <v>1</v>
      </c>
      <c r="J14" s="22" t="str">
        <f>IF(G14&lt;I14,"○",IF(G14&gt;I14,"×"," "))</f>
        <v>×</v>
      </c>
      <c r="K14" s="8" t="s">
        <v>11</v>
      </c>
      <c r="L14" s="36" t="str">
        <f>IF(M14&gt;O14,"○",IF(M14&lt;O14,"×"," "))</f>
        <v>○</v>
      </c>
      <c r="M14" s="19">
        <f>U9</f>
        <v>6</v>
      </c>
      <c r="N14" s="20" t="s">
        <v>1</v>
      </c>
      <c r="O14" s="21">
        <f>S9</f>
        <v>3</v>
      </c>
      <c r="P14" s="22" t="str">
        <f>IF(M14&lt;O14,"○",IF(M14&gt;O14,"×"," "))</f>
        <v>×</v>
      </c>
      <c r="Q14" s="124"/>
      <c r="R14" s="125"/>
      <c r="S14" s="125"/>
      <c r="T14" s="125"/>
      <c r="U14" s="125"/>
      <c r="V14" s="126"/>
      <c r="W14" s="8" t="s">
        <v>11</v>
      </c>
      <c r="X14" s="36" t="str">
        <f>IF(Y14&gt;AA14,"○",IF(Y14&lt;AA14,"×"," "))</f>
        <v>×</v>
      </c>
      <c r="Y14" s="19">
        <v>2</v>
      </c>
      <c r="Z14" s="20" t="s">
        <v>1</v>
      </c>
      <c r="AA14" s="21">
        <v>6</v>
      </c>
      <c r="AB14" s="22" t="str">
        <f>IF(Y14&lt;AA14,"○",IF(Y14&gt;AA14,"×"," "))</f>
        <v>○</v>
      </c>
      <c r="AC14" s="34" t="s">
        <v>6</v>
      </c>
      <c r="AD14" s="51" t="str">
        <f>COUNTIF(E13:AB13,"○")&amp;"勝 "&amp;COUNTIF(E13:AB13,"×")&amp;"敗"</f>
        <v>2勝 1敗</v>
      </c>
      <c r="AE14" s="152"/>
    </row>
    <row r="15" spans="3:33" ht="20.100000000000001" customHeight="1" x14ac:dyDescent="0.2">
      <c r="C15" s="116"/>
      <c r="D15" s="119"/>
      <c r="E15" s="9" t="s">
        <v>12</v>
      </c>
      <c r="F15" s="37" t="str">
        <f>IF(G15&gt;I15,"○",IF(G15&lt;I15,"×"," "))</f>
        <v>×</v>
      </c>
      <c r="G15" s="6">
        <f t="shared" ref="G15:G16" si="1">U5</f>
        <v>2</v>
      </c>
      <c r="H15" s="4" t="s">
        <v>1</v>
      </c>
      <c r="I15" s="17">
        <f t="shared" ref="I15:I16" si="2">S5</f>
        <v>6</v>
      </c>
      <c r="J15" s="23" t="str">
        <f>IF(G15&lt;I15,"○",IF(G15&gt;I15,"×"," "))</f>
        <v>○</v>
      </c>
      <c r="K15" s="9" t="s">
        <v>12</v>
      </c>
      <c r="L15" s="37" t="str">
        <f>IF(M15&gt;O15,"○",IF(M15&lt;O15,"×"," "))</f>
        <v>○</v>
      </c>
      <c r="M15" s="6">
        <f t="shared" ref="M15:M16" si="3">U10</f>
        <v>6</v>
      </c>
      <c r="N15" s="4" t="s">
        <v>1</v>
      </c>
      <c r="O15" s="17">
        <f t="shared" ref="O15:O16" si="4">S10</f>
        <v>5</v>
      </c>
      <c r="P15" s="23" t="str">
        <f>IF(M15&lt;O15,"○",IF(M15&gt;O15,"×"," "))</f>
        <v>×</v>
      </c>
      <c r="Q15" s="124"/>
      <c r="R15" s="125"/>
      <c r="S15" s="125"/>
      <c r="T15" s="125"/>
      <c r="U15" s="125"/>
      <c r="V15" s="126"/>
      <c r="W15" s="9" t="s">
        <v>12</v>
      </c>
      <c r="X15" s="37" t="str">
        <f>IF(Y15&gt;AA15,"○",IF(Y15&lt;AA15,"×"," "))</f>
        <v>○</v>
      </c>
      <c r="Y15" s="6">
        <v>6</v>
      </c>
      <c r="Z15" s="4" t="s">
        <v>1</v>
      </c>
      <c r="AA15" s="17">
        <v>5</v>
      </c>
      <c r="AB15" s="23" t="str">
        <f>IF(Y15&lt;AA15,"○",IF(Y15&gt;AA15,"×"," "))</f>
        <v>×</v>
      </c>
      <c r="AC15" s="35" t="s">
        <v>14</v>
      </c>
      <c r="AD15" s="52" t="str">
        <f>SUM(G13,M13,S13,Y13)&amp;"試合"</f>
        <v>6試合</v>
      </c>
      <c r="AE15" s="152"/>
      <c r="AG15" s="5"/>
    </row>
    <row r="16" spans="3:33" ht="20.100000000000001" customHeight="1" x14ac:dyDescent="0.2">
      <c r="C16" s="116"/>
      <c r="D16" s="119"/>
      <c r="E16" s="13" t="s">
        <v>13</v>
      </c>
      <c r="F16" s="38" t="str">
        <f>IF(G16&gt;I16,"○",IF(G16&lt;I16,"×"," "))</f>
        <v>○</v>
      </c>
      <c r="G16" s="14">
        <f t="shared" si="1"/>
        <v>6</v>
      </c>
      <c r="H16" s="15" t="s">
        <v>1</v>
      </c>
      <c r="I16" s="18">
        <f t="shared" si="2"/>
        <v>3</v>
      </c>
      <c r="J16" s="24" t="str">
        <f>IF(G16&lt;I16,"○",IF(G16&gt;I16,"×"," "))</f>
        <v>×</v>
      </c>
      <c r="K16" s="13" t="s">
        <v>13</v>
      </c>
      <c r="L16" s="38" t="str">
        <f>IF(M16&gt;O16,"○",IF(M16&lt;O16,"×"," "))</f>
        <v>○</v>
      </c>
      <c r="M16" s="14">
        <f t="shared" si="3"/>
        <v>6</v>
      </c>
      <c r="N16" s="15" t="s">
        <v>1</v>
      </c>
      <c r="O16" s="18">
        <f t="shared" si="4"/>
        <v>1</v>
      </c>
      <c r="P16" s="24" t="str">
        <f>IF(M16&lt;O16,"○",IF(M16&gt;O16,"×"," "))</f>
        <v>×</v>
      </c>
      <c r="Q16" s="124"/>
      <c r="R16" s="125"/>
      <c r="S16" s="125"/>
      <c r="T16" s="125"/>
      <c r="U16" s="125"/>
      <c r="V16" s="126"/>
      <c r="W16" s="13" t="s">
        <v>13</v>
      </c>
      <c r="X16" s="38" t="str">
        <f>IF(Y16&gt;AA16,"○",IF(Y16&lt;AA16,"×"," "))</f>
        <v>×</v>
      </c>
      <c r="Y16" s="14">
        <v>4</v>
      </c>
      <c r="Z16" s="15" t="s">
        <v>1</v>
      </c>
      <c r="AA16" s="18">
        <v>6</v>
      </c>
      <c r="AB16" s="24" t="str">
        <f>IF(Y16&lt;AA16,"○",IF(Y16&gt;AA16,"×"," "))</f>
        <v>○</v>
      </c>
      <c r="AC16" s="25" t="s">
        <v>7</v>
      </c>
      <c r="AD16" s="53">
        <f>AC17/AD17*100</f>
        <v>55.000000000000007</v>
      </c>
      <c r="AE16" s="152"/>
      <c r="AG16" s="5"/>
    </row>
    <row r="17" spans="3:33" ht="20.100000000000001" customHeight="1" x14ac:dyDescent="0.2">
      <c r="C17" s="117"/>
      <c r="D17" s="120"/>
      <c r="E17" s="10" t="s">
        <v>4</v>
      </c>
      <c r="F17" s="12"/>
      <c r="G17" s="28">
        <f>SUM(G14:G16)</f>
        <v>14</v>
      </c>
      <c r="H17" s="29" t="s">
        <v>1</v>
      </c>
      <c r="I17" s="11">
        <f>SUM(I14:I16)</f>
        <v>10</v>
      </c>
      <c r="J17" s="30"/>
      <c r="K17" s="10" t="s">
        <v>4</v>
      </c>
      <c r="L17" s="12"/>
      <c r="M17" s="28">
        <f>SUM(M14:M16)</f>
        <v>18</v>
      </c>
      <c r="N17" s="29" t="s">
        <v>1</v>
      </c>
      <c r="O17" s="11">
        <f>SUM(O14:O16)</f>
        <v>9</v>
      </c>
      <c r="P17" s="30"/>
      <c r="Q17" s="127"/>
      <c r="R17" s="128"/>
      <c r="S17" s="128"/>
      <c r="T17" s="128"/>
      <c r="U17" s="128"/>
      <c r="V17" s="129"/>
      <c r="W17" s="10" t="s">
        <v>4</v>
      </c>
      <c r="X17" s="12"/>
      <c r="Y17" s="28">
        <f>SUM(Y14:Y16)</f>
        <v>12</v>
      </c>
      <c r="Z17" s="29" t="s">
        <v>1</v>
      </c>
      <c r="AA17" s="11">
        <f>SUM(AA14:AA16)</f>
        <v>17</v>
      </c>
      <c r="AB17" s="30"/>
      <c r="AC17" s="26">
        <f>SUM(G17,M17,S17,Y17)</f>
        <v>44</v>
      </c>
      <c r="AD17" s="54">
        <f>SUM(G17,I17,M17,O17,S17,U17,Y17,AA17)</f>
        <v>80</v>
      </c>
      <c r="AE17" s="152"/>
    </row>
    <row r="18" spans="3:33" ht="20.100000000000001" customHeight="1" x14ac:dyDescent="0.2">
      <c r="C18" s="115">
        <f t="shared" ref="C18" si="5">C13+1</f>
        <v>4</v>
      </c>
      <c r="D18" s="118" t="s">
        <v>28</v>
      </c>
      <c r="E18" s="7" t="str">
        <f>IF(G18&gt;I18,"○",IF(G18&lt;I18,"×"," "))</f>
        <v>×</v>
      </c>
      <c r="F18" s="16"/>
      <c r="G18" s="31">
        <f>COUNTIF(F19:F21,"○")</f>
        <v>1</v>
      </c>
      <c r="H18" s="32" t="s">
        <v>1</v>
      </c>
      <c r="I18" s="31">
        <f>COUNTIF(J19:J21,"○")</f>
        <v>2</v>
      </c>
      <c r="J18" s="33"/>
      <c r="K18" s="7" t="str">
        <f>IF(M18&gt;O18,"○",IF(M18&lt;O18,"×"," "))</f>
        <v>○</v>
      </c>
      <c r="L18" s="16"/>
      <c r="M18" s="31">
        <f>COUNTIF(L19:L21,"○")</f>
        <v>2</v>
      </c>
      <c r="N18" s="32" t="s">
        <v>1</v>
      </c>
      <c r="O18" s="31">
        <f>COUNTIF(P19:P21,"○")</f>
        <v>1</v>
      </c>
      <c r="P18" s="33"/>
      <c r="Q18" s="7" t="str">
        <f>IF(S18&gt;U18,"○",IF(S18&lt;U18,"×"," "))</f>
        <v>○</v>
      </c>
      <c r="R18" s="16"/>
      <c r="S18" s="31">
        <f>COUNTIF(R19:R21,"○")</f>
        <v>2</v>
      </c>
      <c r="T18" s="32" t="s">
        <v>1</v>
      </c>
      <c r="U18" s="31">
        <f>COUNTIF(V19:V21,"○")</f>
        <v>1</v>
      </c>
      <c r="V18" s="33"/>
      <c r="W18" s="121"/>
      <c r="X18" s="122"/>
      <c r="Y18" s="122"/>
      <c r="Z18" s="122"/>
      <c r="AA18" s="122"/>
      <c r="AB18" s="123"/>
      <c r="AC18" s="49"/>
      <c r="AD18" s="57"/>
      <c r="AE18" s="151" t="s">
        <v>40</v>
      </c>
    </row>
    <row r="19" spans="3:33" ht="20.100000000000001" customHeight="1" x14ac:dyDescent="0.2">
      <c r="C19" s="116"/>
      <c r="D19" s="119"/>
      <c r="E19" s="8" t="s">
        <v>11</v>
      </c>
      <c r="F19" s="36" t="str">
        <f>IF(G19&gt;I19,"○",IF(G19&lt;I19,"×"," "))</f>
        <v>○</v>
      </c>
      <c r="G19" s="19">
        <f>AA4</f>
        <v>6</v>
      </c>
      <c r="H19" s="20" t="s">
        <v>1</v>
      </c>
      <c r="I19" s="21">
        <f>Y4</f>
        <v>2</v>
      </c>
      <c r="J19" s="22" t="str">
        <f>IF(G19&lt;I19,"○",IF(G19&gt;I19,"×"," "))</f>
        <v>×</v>
      </c>
      <c r="K19" s="8" t="s">
        <v>11</v>
      </c>
      <c r="L19" s="36" t="str">
        <f>IF(M19&gt;O19,"○",IF(M19&lt;O19,"×"," "))</f>
        <v>○</v>
      </c>
      <c r="M19" s="19">
        <f>AA9</f>
        <v>6</v>
      </c>
      <c r="N19" s="20" t="s">
        <v>1</v>
      </c>
      <c r="O19" s="21">
        <f>Y9</f>
        <v>2</v>
      </c>
      <c r="P19" s="22" t="str">
        <f>IF(M19&lt;O19,"○",IF(M19&gt;O19,"×"," "))</f>
        <v>×</v>
      </c>
      <c r="Q19" s="8" t="s">
        <v>11</v>
      </c>
      <c r="R19" s="36" t="str">
        <f>IF(S19&gt;U19,"○",IF(S19&lt;U19,"×"," "))</f>
        <v>○</v>
      </c>
      <c r="S19" s="19">
        <f>AA14</f>
        <v>6</v>
      </c>
      <c r="T19" s="20" t="s">
        <v>1</v>
      </c>
      <c r="U19" s="21">
        <f>Y14</f>
        <v>2</v>
      </c>
      <c r="V19" s="22" t="str">
        <f>IF(S19&lt;U19,"○",IF(S19&gt;U19,"×"," "))</f>
        <v>×</v>
      </c>
      <c r="W19" s="124"/>
      <c r="X19" s="125"/>
      <c r="Y19" s="125"/>
      <c r="Z19" s="125"/>
      <c r="AA19" s="125"/>
      <c r="AB19" s="126"/>
      <c r="AC19" s="34" t="s">
        <v>6</v>
      </c>
      <c r="AD19" s="51" t="str">
        <f>COUNTIF(E18:AB18,"○")&amp;"勝 "&amp;COUNTIF(E18:AB18,"×")&amp;"敗"</f>
        <v>2勝 1敗</v>
      </c>
      <c r="AE19" s="152"/>
    </row>
    <row r="20" spans="3:33" ht="20.100000000000001" customHeight="1" x14ac:dyDescent="0.2">
      <c r="C20" s="116"/>
      <c r="D20" s="119"/>
      <c r="E20" s="9" t="s">
        <v>12</v>
      </c>
      <c r="F20" s="37" t="str">
        <f>IF(G20&gt;I20,"○",IF(G20&lt;I20,"×"," "))</f>
        <v>×</v>
      </c>
      <c r="G20" s="6">
        <f t="shared" ref="G20:G21" si="6">AA5</f>
        <v>4</v>
      </c>
      <c r="H20" s="4" t="s">
        <v>1</v>
      </c>
      <c r="I20" s="17">
        <f t="shared" ref="I20:I21" si="7">Y5</f>
        <v>6</v>
      </c>
      <c r="J20" s="23" t="str">
        <f>IF(G20&lt;I20,"○",IF(G20&gt;I20,"×"," "))</f>
        <v>○</v>
      </c>
      <c r="K20" s="9" t="s">
        <v>12</v>
      </c>
      <c r="L20" s="37" t="str">
        <f>IF(M20&gt;O20,"○",IF(M20&lt;O20,"×"," "))</f>
        <v>○</v>
      </c>
      <c r="M20" s="6">
        <f t="shared" ref="M20:M21" si="8">AA10</f>
        <v>6</v>
      </c>
      <c r="N20" s="4" t="s">
        <v>1</v>
      </c>
      <c r="O20" s="17">
        <f t="shared" ref="O20:O21" si="9">Y10</f>
        <v>5</v>
      </c>
      <c r="P20" s="23" t="str">
        <f>IF(M20&lt;O20,"○",IF(M20&gt;O20,"×"," "))</f>
        <v>×</v>
      </c>
      <c r="Q20" s="9" t="s">
        <v>12</v>
      </c>
      <c r="R20" s="37" t="str">
        <f>IF(S20&gt;U20,"○",IF(S20&lt;U20,"×"," "))</f>
        <v>×</v>
      </c>
      <c r="S20" s="6">
        <f t="shared" ref="S20:S21" si="10">AA15</f>
        <v>5</v>
      </c>
      <c r="T20" s="4" t="s">
        <v>1</v>
      </c>
      <c r="U20" s="17">
        <f t="shared" ref="U20:U21" si="11">Y15</f>
        <v>6</v>
      </c>
      <c r="V20" s="23" t="str">
        <f>IF(S20&lt;U20,"○",IF(S20&gt;U20,"×"," "))</f>
        <v>○</v>
      </c>
      <c r="W20" s="124"/>
      <c r="X20" s="125"/>
      <c r="Y20" s="125"/>
      <c r="Z20" s="125"/>
      <c r="AA20" s="125"/>
      <c r="AB20" s="126"/>
      <c r="AC20" s="35" t="s">
        <v>14</v>
      </c>
      <c r="AD20" s="52" t="str">
        <f>SUM(G18,M18,S18,Y18)&amp;"試合"</f>
        <v>5試合</v>
      </c>
      <c r="AE20" s="152"/>
      <c r="AG20" s="5"/>
    </row>
    <row r="21" spans="3:33" ht="20.100000000000001" customHeight="1" x14ac:dyDescent="0.2">
      <c r="C21" s="116"/>
      <c r="D21" s="119"/>
      <c r="E21" s="13" t="s">
        <v>13</v>
      </c>
      <c r="F21" s="38" t="str">
        <f>IF(G21&gt;I21,"○",IF(G21&lt;I21,"×"," "))</f>
        <v>×</v>
      </c>
      <c r="G21" s="14">
        <f t="shared" si="6"/>
        <v>2</v>
      </c>
      <c r="H21" s="15" t="s">
        <v>1</v>
      </c>
      <c r="I21" s="18">
        <f t="shared" si="7"/>
        <v>6</v>
      </c>
      <c r="J21" s="24" t="str">
        <f>IF(G21&lt;I21,"○",IF(G21&gt;I21,"×"," "))</f>
        <v>○</v>
      </c>
      <c r="K21" s="13" t="s">
        <v>13</v>
      </c>
      <c r="L21" s="38" t="str">
        <f>IF(M21&gt;O21,"○",IF(M21&lt;O21,"×"," "))</f>
        <v>×</v>
      </c>
      <c r="M21" s="14">
        <f t="shared" si="8"/>
        <v>4</v>
      </c>
      <c r="N21" s="15" t="s">
        <v>1</v>
      </c>
      <c r="O21" s="18">
        <f t="shared" si="9"/>
        <v>6</v>
      </c>
      <c r="P21" s="24" t="str">
        <f>IF(M21&lt;O21,"○",IF(M21&gt;O21,"×"," "))</f>
        <v>○</v>
      </c>
      <c r="Q21" s="13" t="s">
        <v>13</v>
      </c>
      <c r="R21" s="38" t="str">
        <f>IF(S21&gt;U21,"○",IF(S21&lt;U21,"×"," "))</f>
        <v>○</v>
      </c>
      <c r="S21" s="14">
        <f t="shared" si="10"/>
        <v>6</v>
      </c>
      <c r="T21" s="15" t="s">
        <v>1</v>
      </c>
      <c r="U21" s="18">
        <f t="shared" si="11"/>
        <v>4</v>
      </c>
      <c r="V21" s="24" t="str">
        <f>IF(S21&lt;U21,"○",IF(S21&gt;U21,"×"," "))</f>
        <v>×</v>
      </c>
      <c r="W21" s="124"/>
      <c r="X21" s="125"/>
      <c r="Y21" s="125"/>
      <c r="Z21" s="125"/>
      <c r="AA21" s="125"/>
      <c r="AB21" s="126"/>
      <c r="AC21" s="39" t="s">
        <v>7</v>
      </c>
      <c r="AD21" s="53">
        <f>AC22/AD22*100</f>
        <v>53.571428571428569</v>
      </c>
      <c r="AE21" s="152"/>
      <c r="AG21" s="5"/>
    </row>
    <row r="22" spans="3:33" ht="20.100000000000001" customHeight="1" x14ac:dyDescent="0.2">
      <c r="C22" s="117"/>
      <c r="D22" s="120"/>
      <c r="E22" s="10" t="s">
        <v>4</v>
      </c>
      <c r="F22" s="12"/>
      <c r="G22" s="28">
        <f>SUM(G19:G21)</f>
        <v>12</v>
      </c>
      <c r="H22" s="29" t="s">
        <v>1</v>
      </c>
      <c r="I22" s="11">
        <f>SUM(I19:I21)</f>
        <v>14</v>
      </c>
      <c r="J22" s="30"/>
      <c r="K22" s="10" t="s">
        <v>4</v>
      </c>
      <c r="L22" s="12"/>
      <c r="M22" s="28">
        <f>SUM(M19:M21)</f>
        <v>16</v>
      </c>
      <c r="N22" s="29" t="s">
        <v>1</v>
      </c>
      <c r="O22" s="11">
        <f>SUM(O19:O21)</f>
        <v>13</v>
      </c>
      <c r="P22" s="30"/>
      <c r="Q22" s="10" t="s">
        <v>4</v>
      </c>
      <c r="R22" s="12"/>
      <c r="S22" s="28">
        <f>SUM(S19:S21)</f>
        <v>17</v>
      </c>
      <c r="T22" s="29" t="s">
        <v>1</v>
      </c>
      <c r="U22" s="11">
        <f>SUM(U19:U21)</f>
        <v>12</v>
      </c>
      <c r="V22" s="30"/>
      <c r="W22" s="127"/>
      <c r="X22" s="128"/>
      <c r="Y22" s="128"/>
      <c r="Z22" s="128"/>
      <c r="AA22" s="128"/>
      <c r="AB22" s="129"/>
      <c r="AC22" s="27">
        <f>SUM(G22,M22,S22,Y22)</f>
        <v>45</v>
      </c>
      <c r="AD22" s="55">
        <f>SUM(G22,I22,M22,O22,S22,U22,Y22,AA22)</f>
        <v>84</v>
      </c>
      <c r="AE22" s="153"/>
    </row>
    <row r="23" spans="3:33" ht="20.100000000000001" customHeight="1" x14ac:dyDescent="0.2">
      <c r="C23" s="2" t="s">
        <v>55</v>
      </c>
    </row>
    <row r="24" spans="3:33" ht="20.100000000000001" customHeight="1" x14ac:dyDescent="0.2">
      <c r="C24" s="2" t="s">
        <v>50</v>
      </c>
    </row>
    <row r="25" spans="3:33" ht="20.100000000000001" customHeight="1" x14ac:dyDescent="0.2">
      <c r="C25" s="2" t="s">
        <v>51</v>
      </c>
    </row>
    <row r="26" spans="3:33" ht="20.100000000000001" customHeight="1" x14ac:dyDescent="0.2">
      <c r="C26" s="2" t="s">
        <v>52</v>
      </c>
    </row>
    <row r="27" spans="3:33" ht="20.100000000000001" customHeight="1" x14ac:dyDescent="0.2">
      <c r="C27" s="2" t="s">
        <v>23</v>
      </c>
    </row>
    <row r="28" spans="3:33" ht="20.100000000000001" customHeight="1" x14ac:dyDescent="0.2">
      <c r="C28" s="2" t="s">
        <v>53</v>
      </c>
    </row>
    <row r="29" spans="3:33" ht="20.100000000000001" customHeight="1" x14ac:dyDescent="0.2">
      <c r="C29" s="2" t="s">
        <v>24</v>
      </c>
    </row>
    <row r="30" spans="3:33" ht="20.100000000000001" customHeight="1" x14ac:dyDescent="0.2">
      <c r="C30" s="2" t="s">
        <v>54</v>
      </c>
    </row>
  </sheetData>
  <mergeCells count="22">
    <mergeCell ref="AC2:AD2"/>
    <mergeCell ref="C2:D2"/>
    <mergeCell ref="E2:J2"/>
    <mergeCell ref="K2:P2"/>
    <mergeCell ref="Q2:V2"/>
    <mergeCell ref="W2:AB2"/>
    <mergeCell ref="C3:C7"/>
    <mergeCell ref="D3:D7"/>
    <mergeCell ref="E3:J7"/>
    <mergeCell ref="AE3:AE7"/>
    <mergeCell ref="C8:C12"/>
    <mergeCell ref="D8:D12"/>
    <mergeCell ref="K8:P12"/>
    <mergeCell ref="AE8:AE12"/>
    <mergeCell ref="C13:C17"/>
    <mergeCell ref="D13:D17"/>
    <mergeCell ref="Q13:V17"/>
    <mergeCell ref="AE13:AE17"/>
    <mergeCell ref="C18:C22"/>
    <mergeCell ref="D18:D22"/>
    <mergeCell ref="W18:AB22"/>
    <mergeCell ref="AE18:AE22"/>
  </mergeCells>
  <phoneticPr fontId="1"/>
  <printOptions horizontalCentered="1" verticalCentered="1"/>
  <pageMargins left="0.19685039370078741" right="0.19685039370078741" top="0.19685039370078741" bottom="0.19685039370078741" header="0.51181102362204722" footer="0.51181102362204722"/>
  <pageSetup paperSize="9"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R28"/>
  <sheetViews>
    <sheetView zoomScale="70" zoomScaleNormal="70" workbookViewId="0">
      <selection activeCell="C3" sqref="C3"/>
    </sheetView>
  </sheetViews>
  <sheetFormatPr defaultColWidth="14.6640625" defaultRowHeight="24" customHeight="1" x14ac:dyDescent="0.2"/>
  <cols>
    <col min="1" max="1" width="1.6640625" style="44" customWidth="1"/>
    <col min="2" max="2" width="8.6640625" style="44" customWidth="1"/>
    <col min="3" max="18" width="12.6640625" style="44" customWidth="1"/>
    <col min="19" max="16384" width="14.6640625" style="44"/>
  </cols>
  <sheetData>
    <row r="1" spans="2:18" ht="24" customHeight="1" x14ac:dyDescent="0.2">
      <c r="B1" s="42" t="s">
        <v>269</v>
      </c>
      <c r="C1" s="43"/>
      <c r="D1" s="43"/>
      <c r="E1" s="43"/>
      <c r="F1" s="43"/>
      <c r="G1" s="43"/>
      <c r="H1" s="43"/>
      <c r="I1" s="43"/>
      <c r="J1" s="43"/>
      <c r="K1" s="43"/>
      <c r="L1" s="43"/>
      <c r="M1" s="43"/>
      <c r="N1" s="43"/>
      <c r="O1" s="43" t="s">
        <v>49</v>
      </c>
      <c r="P1" s="43"/>
      <c r="Q1" s="43"/>
      <c r="R1" s="70" t="s">
        <v>48</v>
      </c>
    </row>
    <row r="2" spans="2:18" ht="24" customHeight="1" x14ac:dyDescent="0.2">
      <c r="B2" s="45" t="s">
        <v>21</v>
      </c>
      <c r="C2" s="45">
        <v>1</v>
      </c>
      <c r="D2" s="45">
        <v>2</v>
      </c>
      <c r="E2" s="45">
        <v>3</v>
      </c>
      <c r="F2" s="45">
        <v>4</v>
      </c>
      <c r="G2" s="45">
        <v>5</v>
      </c>
      <c r="H2" s="45">
        <v>6</v>
      </c>
      <c r="I2" s="45">
        <v>7</v>
      </c>
      <c r="J2" s="45">
        <v>8</v>
      </c>
      <c r="K2" s="45">
        <v>9</v>
      </c>
      <c r="L2" s="45">
        <v>10</v>
      </c>
      <c r="M2" s="45">
        <v>11</v>
      </c>
      <c r="N2" s="45">
        <v>12</v>
      </c>
      <c r="O2" s="45">
        <v>13</v>
      </c>
      <c r="P2" s="45">
        <v>14</v>
      </c>
      <c r="Q2" s="45">
        <v>15</v>
      </c>
      <c r="R2" s="45">
        <v>16</v>
      </c>
    </row>
    <row r="3" spans="2:18" ht="24" customHeight="1" thickBot="1" x14ac:dyDescent="0.25">
      <c r="B3" s="46" t="s">
        <v>9</v>
      </c>
      <c r="C3" s="66" t="s">
        <v>283</v>
      </c>
      <c r="D3" s="66" t="s">
        <v>61</v>
      </c>
      <c r="E3" s="66" t="s">
        <v>284</v>
      </c>
      <c r="F3" s="66" t="s">
        <v>285</v>
      </c>
      <c r="G3" s="66" t="s">
        <v>286</v>
      </c>
      <c r="H3" s="66" t="s">
        <v>287</v>
      </c>
      <c r="I3" s="66" t="s">
        <v>62</v>
      </c>
      <c r="J3" s="66" t="s">
        <v>288</v>
      </c>
      <c r="K3" s="66" t="s">
        <v>289</v>
      </c>
      <c r="L3" s="66" t="s">
        <v>290</v>
      </c>
      <c r="M3" s="66" t="s">
        <v>63</v>
      </c>
      <c r="N3" s="66" t="s">
        <v>291</v>
      </c>
      <c r="O3" s="66" t="s">
        <v>292</v>
      </c>
      <c r="P3" s="69" t="s">
        <v>293</v>
      </c>
      <c r="Q3" s="69" t="s">
        <v>294</v>
      </c>
      <c r="R3" s="69" t="s">
        <v>295</v>
      </c>
    </row>
    <row r="4" spans="2:18" ht="36" customHeight="1" thickTop="1" x14ac:dyDescent="0.2">
      <c r="B4" s="47">
        <v>1</v>
      </c>
      <c r="C4" s="90" t="s">
        <v>64</v>
      </c>
      <c r="D4" s="91" t="s">
        <v>65</v>
      </c>
      <c r="E4" s="91" t="s">
        <v>66</v>
      </c>
      <c r="F4" s="91" t="s">
        <v>67</v>
      </c>
      <c r="G4" s="90" t="s">
        <v>68</v>
      </c>
      <c r="H4" s="90" t="s">
        <v>69</v>
      </c>
      <c r="I4" s="90" t="s">
        <v>70</v>
      </c>
      <c r="J4" s="91" t="s">
        <v>71</v>
      </c>
      <c r="K4" s="91" t="s">
        <v>72</v>
      </c>
      <c r="L4" s="91" t="s">
        <v>73</v>
      </c>
      <c r="M4" s="90" t="s">
        <v>74</v>
      </c>
      <c r="N4" s="91" t="s">
        <v>75</v>
      </c>
      <c r="O4" s="93" t="s">
        <v>261</v>
      </c>
      <c r="P4" s="85" t="s">
        <v>162</v>
      </c>
      <c r="Q4" s="82" t="s">
        <v>163</v>
      </c>
      <c r="R4" s="89" t="s">
        <v>164</v>
      </c>
    </row>
    <row r="5" spans="2:18" ht="36" customHeight="1" x14ac:dyDescent="0.2">
      <c r="B5" s="45">
        <v>2</v>
      </c>
      <c r="C5" s="90" t="s">
        <v>76</v>
      </c>
      <c r="D5" s="67" t="s">
        <v>77</v>
      </c>
      <c r="E5" s="91" t="s">
        <v>78</v>
      </c>
      <c r="F5" s="91" t="s">
        <v>79</v>
      </c>
      <c r="G5" s="90" t="s">
        <v>80</v>
      </c>
      <c r="H5" s="90" t="s">
        <v>81</v>
      </c>
      <c r="I5" s="90" t="s">
        <v>82</v>
      </c>
      <c r="J5" s="91" t="s">
        <v>83</v>
      </c>
      <c r="K5" s="91" t="s">
        <v>84</v>
      </c>
      <c r="L5" s="67" t="s">
        <v>85</v>
      </c>
      <c r="M5" s="90" t="s">
        <v>86</v>
      </c>
      <c r="N5" s="91" t="s">
        <v>87</v>
      </c>
      <c r="O5" s="94" t="s">
        <v>262</v>
      </c>
      <c r="P5" s="85" t="s">
        <v>165</v>
      </c>
      <c r="Q5" s="82" t="s">
        <v>166</v>
      </c>
      <c r="R5" s="68" t="s">
        <v>167</v>
      </c>
    </row>
    <row r="6" spans="2:18" ht="36" customHeight="1" x14ac:dyDescent="0.2">
      <c r="B6" s="45">
        <v>3</v>
      </c>
      <c r="C6" s="91" t="s">
        <v>88</v>
      </c>
      <c r="D6" s="91" t="s">
        <v>89</v>
      </c>
      <c r="E6" s="90" t="s">
        <v>90</v>
      </c>
      <c r="F6" s="91" t="s">
        <v>91</v>
      </c>
      <c r="G6" s="90" t="s">
        <v>92</v>
      </c>
      <c r="H6" s="90" t="s">
        <v>93</v>
      </c>
      <c r="I6" s="91" t="s">
        <v>94</v>
      </c>
      <c r="J6" s="91" t="s">
        <v>95</v>
      </c>
      <c r="K6" s="91" t="s">
        <v>96</v>
      </c>
      <c r="L6" s="91" t="s">
        <v>97</v>
      </c>
      <c r="M6" s="90" t="s">
        <v>98</v>
      </c>
      <c r="N6" s="67" t="s">
        <v>99</v>
      </c>
      <c r="O6" s="95" t="s">
        <v>263</v>
      </c>
      <c r="P6" s="86" t="s">
        <v>168</v>
      </c>
      <c r="Q6" s="82" t="s">
        <v>169</v>
      </c>
      <c r="R6" s="68" t="s">
        <v>170</v>
      </c>
    </row>
    <row r="7" spans="2:18" ht="36" customHeight="1" x14ac:dyDescent="0.2">
      <c r="B7" s="45">
        <v>4</v>
      </c>
      <c r="C7" s="90" t="s">
        <v>100</v>
      </c>
      <c r="D7" s="91" t="s">
        <v>101</v>
      </c>
      <c r="E7" s="91" t="s">
        <v>102</v>
      </c>
      <c r="F7" s="91" t="s">
        <v>103</v>
      </c>
      <c r="G7" s="90" t="s">
        <v>104</v>
      </c>
      <c r="H7" s="90" t="s">
        <v>105</v>
      </c>
      <c r="I7" s="90" t="s">
        <v>106</v>
      </c>
      <c r="J7" s="67" t="s">
        <v>107</v>
      </c>
      <c r="K7" s="91" t="s">
        <v>108</v>
      </c>
      <c r="L7" s="91" t="s">
        <v>109</v>
      </c>
      <c r="M7" s="90" t="s">
        <v>110</v>
      </c>
      <c r="N7" s="91" t="s">
        <v>111</v>
      </c>
      <c r="O7" s="95" t="s">
        <v>264</v>
      </c>
      <c r="P7" s="85" t="s">
        <v>171</v>
      </c>
      <c r="Q7" s="82" t="s">
        <v>172</v>
      </c>
      <c r="R7" s="68" t="s">
        <v>173</v>
      </c>
    </row>
    <row r="8" spans="2:18" ht="36" customHeight="1" x14ac:dyDescent="0.2">
      <c r="B8" s="45">
        <v>5</v>
      </c>
      <c r="C8" s="90" t="s">
        <v>112</v>
      </c>
      <c r="D8" s="67" t="s">
        <v>113</v>
      </c>
      <c r="E8" s="67" t="s">
        <v>114</v>
      </c>
      <c r="F8" s="67" t="s">
        <v>115</v>
      </c>
      <c r="G8" s="90" t="s">
        <v>116</v>
      </c>
      <c r="H8" s="90" t="s">
        <v>117</v>
      </c>
      <c r="I8" s="90" t="s">
        <v>118</v>
      </c>
      <c r="J8" s="91" t="s">
        <v>119</v>
      </c>
      <c r="K8" s="91" t="s">
        <v>120</v>
      </c>
      <c r="L8" s="91" t="s">
        <v>121</v>
      </c>
      <c r="M8" s="90" t="s">
        <v>122</v>
      </c>
      <c r="N8" s="91" t="s">
        <v>123</v>
      </c>
      <c r="O8" s="94" t="s">
        <v>265</v>
      </c>
      <c r="P8" s="85" t="s">
        <v>174</v>
      </c>
      <c r="Q8" s="82" t="s">
        <v>175</v>
      </c>
      <c r="R8" s="68" t="s">
        <v>176</v>
      </c>
    </row>
    <row r="9" spans="2:18" ht="36" customHeight="1" x14ac:dyDescent="0.2">
      <c r="B9" s="45">
        <v>6</v>
      </c>
      <c r="C9" s="82" t="s">
        <v>124</v>
      </c>
      <c r="D9" s="91" t="s">
        <v>125</v>
      </c>
      <c r="E9" s="91" t="s">
        <v>126</v>
      </c>
      <c r="F9" s="91" t="s">
        <v>127</v>
      </c>
      <c r="G9" s="82" t="s">
        <v>128</v>
      </c>
      <c r="H9" s="90" t="s">
        <v>129</v>
      </c>
      <c r="I9" s="91" t="s">
        <v>130</v>
      </c>
      <c r="J9" s="91" t="s">
        <v>131</v>
      </c>
      <c r="K9" s="67" t="s">
        <v>132</v>
      </c>
      <c r="L9" s="67" t="s">
        <v>133</v>
      </c>
      <c r="M9" s="90" t="s">
        <v>134</v>
      </c>
      <c r="N9" s="91" t="s">
        <v>135</v>
      </c>
      <c r="O9" s="88" t="s">
        <v>266</v>
      </c>
      <c r="P9" s="86" t="s">
        <v>177</v>
      </c>
      <c r="Q9" s="82" t="s">
        <v>178</v>
      </c>
      <c r="R9" s="68" t="s">
        <v>179</v>
      </c>
    </row>
    <row r="10" spans="2:18" ht="36" customHeight="1" x14ac:dyDescent="0.2">
      <c r="B10" s="45">
        <v>7</v>
      </c>
      <c r="C10" s="91" t="s">
        <v>136</v>
      </c>
      <c r="D10" s="91" t="s">
        <v>137</v>
      </c>
      <c r="E10" s="90" t="s">
        <v>138</v>
      </c>
      <c r="F10" s="91" t="s">
        <v>139</v>
      </c>
      <c r="G10" s="90" t="s">
        <v>140</v>
      </c>
      <c r="H10" s="90" t="s">
        <v>141</v>
      </c>
      <c r="I10" s="91" t="s">
        <v>142</v>
      </c>
      <c r="J10" s="91" t="s">
        <v>143</v>
      </c>
      <c r="K10" s="92" t="s">
        <v>272</v>
      </c>
      <c r="L10" s="67" t="s">
        <v>144</v>
      </c>
      <c r="M10" s="68"/>
      <c r="N10" s="91" t="s">
        <v>276</v>
      </c>
      <c r="O10" s="94" t="s">
        <v>267</v>
      </c>
      <c r="P10" s="87" t="s">
        <v>328</v>
      </c>
      <c r="Q10" s="82" t="s">
        <v>180</v>
      </c>
      <c r="R10" s="68" t="s">
        <v>181</v>
      </c>
    </row>
    <row r="11" spans="2:18" ht="36" customHeight="1" x14ac:dyDescent="0.2">
      <c r="B11" s="45">
        <v>8</v>
      </c>
      <c r="C11" s="91" t="s">
        <v>145</v>
      </c>
      <c r="D11" s="67" t="s">
        <v>146</v>
      </c>
      <c r="E11" s="91" t="s">
        <v>147</v>
      </c>
      <c r="F11" s="67" t="s">
        <v>148</v>
      </c>
      <c r="G11" s="90" t="s">
        <v>149</v>
      </c>
      <c r="H11" s="82" t="s">
        <v>150</v>
      </c>
      <c r="I11" s="91" t="s">
        <v>151</v>
      </c>
      <c r="J11" s="67" t="s">
        <v>306</v>
      </c>
      <c r="K11" s="92" t="s">
        <v>273</v>
      </c>
      <c r="L11" s="91" t="s">
        <v>152</v>
      </c>
      <c r="M11" s="68"/>
      <c r="N11" s="67"/>
      <c r="O11" s="95" t="s">
        <v>268</v>
      </c>
      <c r="P11" s="87" t="s">
        <v>329</v>
      </c>
      <c r="Q11" s="68" t="s">
        <v>307</v>
      </c>
      <c r="R11" s="68" t="s">
        <v>182</v>
      </c>
    </row>
    <row r="12" spans="2:18" ht="36" customHeight="1" x14ac:dyDescent="0.2">
      <c r="B12" s="45">
        <v>9</v>
      </c>
      <c r="C12" s="67"/>
      <c r="D12" s="91" t="s">
        <v>153</v>
      </c>
      <c r="E12" s="91" t="s">
        <v>154</v>
      </c>
      <c r="F12" s="67" t="s">
        <v>155</v>
      </c>
      <c r="G12" s="90" t="s">
        <v>156</v>
      </c>
      <c r="H12" s="68"/>
      <c r="I12" s="91" t="s">
        <v>157</v>
      </c>
      <c r="J12" s="67"/>
      <c r="K12" s="92" t="s">
        <v>274</v>
      </c>
      <c r="L12" s="67" t="s">
        <v>158</v>
      </c>
      <c r="M12" s="68"/>
      <c r="N12" s="68"/>
      <c r="O12" s="96" t="s">
        <v>277</v>
      </c>
      <c r="P12" s="68" t="s">
        <v>330</v>
      </c>
      <c r="Q12" s="68" t="s">
        <v>325</v>
      </c>
      <c r="R12" s="68" t="s">
        <v>326</v>
      </c>
    </row>
    <row r="13" spans="2:18" ht="36" customHeight="1" x14ac:dyDescent="0.2">
      <c r="B13" s="45">
        <v>10</v>
      </c>
      <c r="C13" s="67"/>
      <c r="D13" s="92" t="s">
        <v>271</v>
      </c>
      <c r="E13" s="68"/>
      <c r="F13" s="91" t="s">
        <v>159</v>
      </c>
      <c r="G13" s="68" t="s">
        <v>305</v>
      </c>
      <c r="H13" s="68"/>
      <c r="I13" s="82" t="s">
        <v>160</v>
      </c>
      <c r="J13" s="68"/>
      <c r="K13" s="68"/>
      <c r="L13" s="92" t="s">
        <v>275</v>
      </c>
      <c r="M13" s="68"/>
      <c r="N13" s="68"/>
      <c r="O13" s="68"/>
      <c r="P13" s="68"/>
      <c r="Q13" s="68"/>
      <c r="R13" s="68" t="s">
        <v>327</v>
      </c>
    </row>
    <row r="14" spans="2:18" ht="36" customHeight="1" x14ac:dyDescent="0.2">
      <c r="B14" s="42" t="s">
        <v>161</v>
      </c>
      <c r="C14" s="83"/>
      <c r="D14" s="83"/>
      <c r="E14" s="83"/>
      <c r="F14" s="83"/>
      <c r="G14" s="83"/>
      <c r="H14" s="83"/>
      <c r="I14" s="84"/>
      <c r="J14" s="83"/>
      <c r="K14" s="83"/>
      <c r="L14" s="83"/>
      <c r="M14" s="83"/>
      <c r="N14" s="83"/>
      <c r="O14" s="83" t="s">
        <v>278</v>
      </c>
      <c r="P14" s="83"/>
      <c r="Q14" s="83"/>
      <c r="R14" s="83"/>
    </row>
    <row r="15" spans="2:18" ht="24" customHeight="1" x14ac:dyDescent="0.2">
      <c r="B15" s="43"/>
      <c r="C15" s="43"/>
      <c r="D15" s="43"/>
      <c r="E15" s="43"/>
      <c r="F15" s="43"/>
      <c r="G15" s="43"/>
      <c r="H15" s="43"/>
      <c r="I15" s="43"/>
      <c r="J15" s="43"/>
      <c r="K15" s="43"/>
      <c r="L15" s="43"/>
      <c r="M15" s="43"/>
      <c r="N15" s="43"/>
      <c r="O15" s="43"/>
      <c r="P15" s="43"/>
      <c r="Q15" s="43"/>
      <c r="R15" s="43"/>
    </row>
    <row r="16" spans="2:18" ht="24" customHeight="1" x14ac:dyDescent="0.2">
      <c r="B16" s="45" t="s">
        <v>8</v>
      </c>
      <c r="C16" s="45">
        <v>17</v>
      </c>
      <c r="D16" s="45">
        <v>18</v>
      </c>
      <c r="E16" s="45">
        <v>19</v>
      </c>
      <c r="F16" s="45">
        <v>20</v>
      </c>
      <c r="G16" s="45">
        <v>21</v>
      </c>
      <c r="H16" s="45">
        <v>22</v>
      </c>
      <c r="I16" s="45">
        <v>23</v>
      </c>
      <c r="J16" s="45">
        <v>24</v>
      </c>
      <c r="K16" s="45">
        <v>25</v>
      </c>
      <c r="L16" s="45">
        <v>26</v>
      </c>
      <c r="M16" s="45">
        <v>27</v>
      </c>
      <c r="N16" s="45">
        <v>28</v>
      </c>
      <c r="O16" s="45">
        <v>29</v>
      </c>
      <c r="P16" s="45">
        <v>30</v>
      </c>
      <c r="Q16" s="45">
        <v>31</v>
      </c>
      <c r="R16" s="45">
        <v>32</v>
      </c>
    </row>
    <row r="17" spans="2:18" ht="24" customHeight="1" thickBot="1" x14ac:dyDescent="0.25">
      <c r="B17" s="48" t="s">
        <v>9</v>
      </c>
      <c r="C17" s="69" t="s">
        <v>296</v>
      </c>
      <c r="D17" s="69" t="s">
        <v>183</v>
      </c>
      <c r="E17" s="69" t="s">
        <v>297</v>
      </c>
      <c r="F17" s="69" t="s">
        <v>298</v>
      </c>
      <c r="G17" s="69" t="s">
        <v>299</v>
      </c>
      <c r="H17" s="48" t="s">
        <v>300</v>
      </c>
      <c r="I17" s="48" t="s">
        <v>184</v>
      </c>
      <c r="J17" s="48" t="s">
        <v>301</v>
      </c>
      <c r="K17" s="48" t="s">
        <v>302</v>
      </c>
      <c r="L17" s="48" t="s">
        <v>303</v>
      </c>
      <c r="M17" s="48" t="s">
        <v>304</v>
      </c>
      <c r="N17" s="48"/>
      <c r="O17" s="48"/>
      <c r="P17" s="48"/>
      <c r="Q17" s="48"/>
      <c r="R17" s="48"/>
    </row>
    <row r="18" spans="2:18" ht="36" customHeight="1" thickTop="1" x14ac:dyDescent="0.2">
      <c r="B18" s="47">
        <v>1</v>
      </c>
      <c r="C18" s="67" t="s">
        <v>185</v>
      </c>
      <c r="D18" s="67" t="s">
        <v>186</v>
      </c>
      <c r="E18" s="67" t="s">
        <v>187</v>
      </c>
      <c r="F18" s="67" t="s">
        <v>188</v>
      </c>
      <c r="G18" s="67" t="s">
        <v>189</v>
      </c>
      <c r="H18" s="67" t="s">
        <v>190</v>
      </c>
      <c r="I18" s="67" t="s">
        <v>191</v>
      </c>
      <c r="J18" s="67" t="s">
        <v>192</v>
      </c>
      <c r="K18" s="67" t="s">
        <v>193</v>
      </c>
      <c r="L18" s="67" t="s">
        <v>194</v>
      </c>
      <c r="M18" s="67" t="s">
        <v>195</v>
      </c>
      <c r="N18" s="47"/>
      <c r="O18" s="47"/>
      <c r="P18" s="47"/>
      <c r="Q18" s="47"/>
      <c r="R18" s="47"/>
    </row>
    <row r="19" spans="2:18" ht="36" customHeight="1" x14ac:dyDescent="0.2">
      <c r="B19" s="45">
        <v>2</v>
      </c>
      <c r="C19" s="67" t="s">
        <v>196</v>
      </c>
      <c r="D19" s="67" t="s">
        <v>197</v>
      </c>
      <c r="E19" s="67" t="s">
        <v>198</v>
      </c>
      <c r="F19" s="67" t="s">
        <v>199</v>
      </c>
      <c r="G19" s="67" t="s">
        <v>200</v>
      </c>
      <c r="H19" s="67" t="s">
        <v>201</v>
      </c>
      <c r="I19" s="67" t="s">
        <v>202</v>
      </c>
      <c r="J19" s="67" t="s">
        <v>203</v>
      </c>
      <c r="K19" s="67" t="s">
        <v>204</v>
      </c>
      <c r="L19" s="67" t="s">
        <v>205</v>
      </c>
      <c r="M19" s="82" t="s">
        <v>206</v>
      </c>
      <c r="N19" s="45"/>
      <c r="O19" s="45"/>
      <c r="P19" s="45"/>
      <c r="Q19" s="45"/>
      <c r="R19" s="45"/>
    </row>
    <row r="20" spans="2:18" ht="36" customHeight="1" x14ac:dyDescent="0.2">
      <c r="B20" s="45">
        <v>3</v>
      </c>
      <c r="C20" s="67" t="s">
        <v>207</v>
      </c>
      <c r="D20" s="82" t="s">
        <v>208</v>
      </c>
      <c r="E20" s="67" t="s">
        <v>209</v>
      </c>
      <c r="F20" s="67" t="s">
        <v>210</v>
      </c>
      <c r="G20" s="67" t="s">
        <v>211</v>
      </c>
      <c r="H20" s="67" t="s">
        <v>212</v>
      </c>
      <c r="I20" s="67" t="s">
        <v>213</v>
      </c>
      <c r="J20" s="67" t="s">
        <v>214</v>
      </c>
      <c r="K20" s="67" t="s">
        <v>215</v>
      </c>
      <c r="L20" s="67" t="s">
        <v>216</v>
      </c>
      <c r="M20" s="82" t="s">
        <v>217</v>
      </c>
      <c r="N20" s="45"/>
      <c r="O20" s="45"/>
      <c r="P20" s="45"/>
      <c r="Q20" s="45"/>
      <c r="R20" s="45"/>
    </row>
    <row r="21" spans="2:18" ht="36" customHeight="1" x14ac:dyDescent="0.2">
      <c r="B21" s="45">
        <v>4</v>
      </c>
      <c r="C21" s="67" t="s">
        <v>218</v>
      </c>
      <c r="D21" s="67" t="s">
        <v>219</v>
      </c>
      <c r="E21" s="67" t="s">
        <v>220</v>
      </c>
      <c r="F21" s="67" t="s">
        <v>221</v>
      </c>
      <c r="G21" s="67" t="s">
        <v>222</v>
      </c>
      <c r="H21" s="67" t="s">
        <v>223</v>
      </c>
      <c r="I21" s="67" t="s">
        <v>224</v>
      </c>
      <c r="J21" s="67" t="s">
        <v>225</v>
      </c>
      <c r="K21" s="67" t="s">
        <v>226</v>
      </c>
      <c r="L21" s="67" t="s">
        <v>227</v>
      </c>
      <c r="M21" s="82" t="s">
        <v>228</v>
      </c>
      <c r="N21" s="45"/>
      <c r="O21" s="45"/>
      <c r="P21" s="45"/>
      <c r="Q21" s="45"/>
      <c r="R21" s="45"/>
    </row>
    <row r="22" spans="2:18" ht="36" customHeight="1" x14ac:dyDescent="0.2">
      <c r="B22" s="45">
        <v>5</v>
      </c>
      <c r="C22" s="67" t="s">
        <v>229</v>
      </c>
      <c r="D22" s="67" t="s">
        <v>230</v>
      </c>
      <c r="E22" s="67" t="s">
        <v>231</v>
      </c>
      <c r="F22" s="67" t="s">
        <v>232</v>
      </c>
      <c r="G22" s="67" t="s">
        <v>233</v>
      </c>
      <c r="H22" s="67" t="s">
        <v>234</v>
      </c>
      <c r="I22" s="67" t="s">
        <v>235</v>
      </c>
      <c r="J22" s="67" t="s">
        <v>236</v>
      </c>
      <c r="K22" s="67" t="s">
        <v>237</v>
      </c>
      <c r="L22" s="67" t="s">
        <v>238</v>
      </c>
      <c r="M22" s="67" t="s">
        <v>239</v>
      </c>
      <c r="N22" s="45"/>
      <c r="O22" s="45"/>
      <c r="P22" s="45"/>
      <c r="Q22" s="45"/>
      <c r="R22" s="45"/>
    </row>
    <row r="23" spans="2:18" ht="36" customHeight="1" x14ac:dyDescent="0.2">
      <c r="B23" s="45">
        <v>6</v>
      </c>
      <c r="C23" s="67" t="s">
        <v>240</v>
      </c>
      <c r="D23" s="82" t="s">
        <v>241</v>
      </c>
      <c r="E23" s="67" t="s">
        <v>242</v>
      </c>
      <c r="F23" s="67" t="s">
        <v>243</v>
      </c>
      <c r="G23" s="67" t="s">
        <v>244</v>
      </c>
      <c r="H23" s="67" t="s">
        <v>245</v>
      </c>
      <c r="I23" s="67" t="s">
        <v>246</v>
      </c>
      <c r="J23" s="67" t="s">
        <v>247</v>
      </c>
      <c r="K23" s="67" t="s">
        <v>248</v>
      </c>
      <c r="L23" s="67" t="s">
        <v>249</v>
      </c>
      <c r="M23" s="67" t="s">
        <v>250</v>
      </c>
      <c r="N23" s="45"/>
      <c r="O23" s="45"/>
      <c r="P23" s="45"/>
      <c r="Q23" s="45"/>
      <c r="R23" s="45"/>
    </row>
    <row r="24" spans="2:18" ht="36" customHeight="1" x14ac:dyDescent="0.2">
      <c r="B24" s="45">
        <v>7</v>
      </c>
      <c r="C24" s="67" t="s">
        <v>251</v>
      </c>
      <c r="D24" s="68"/>
      <c r="E24" s="67" t="s">
        <v>252</v>
      </c>
      <c r="F24" s="67" t="s">
        <v>253</v>
      </c>
      <c r="G24" s="67" t="s">
        <v>254</v>
      </c>
      <c r="H24" s="67" t="s">
        <v>255</v>
      </c>
      <c r="I24" s="45" t="s">
        <v>314</v>
      </c>
      <c r="J24" s="45" t="s">
        <v>318</v>
      </c>
      <c r="K24" s="45" t="s">
        <v>320</v>
      </c>
      <c r="L24" s="67" t="s">
        <v>256</v>
      </c>
      <c r="M24" s="67" t="s">
        <v>257</v>
      </c>
      <c r="N24" s="45"/>
      <c r="O24" s="45"/>
      <c r="P24" s="45"/>
      <c r="Q24" s="45"/>
      <c r="R24" s="45"/>
    </row>
    <row r="25" spans="2:18" ht="36" customHeight="1" x14ac:dyDescent="0.2">
      <c r="B25" s="45">
        <v>8</v>
      </c>
      <c r="C25" s="67" t="s">
        <v>258</v>
      </c>
      <c r="D25" s="68"/>
      <c r="E25" s="68" t="s">
        <v>308</v>
      </c>
      <c r="F25" s="68" t="s">
        <v>311</v>
      </c>
      <c r="G25" s="67" t="s">
        <v>259</v>
      </c>
      <c r="H25" s="45"/>
      <c r="I25" s="45" t="s">
        <v>315</v>
      </c>
      <c r="J25" s="45" t="s">
        <v>319</v>
      </c>
      <c r="K25" s="45"/>
      <c r="L25" s="67" t="s">
        <v>260</v>
      </c>
      <c r="M25" s="45" t="s">
        <v>322</v>
      </c>
      <c r="N25" s="45"/>
      <c r="O25" s="45"/>
      <c r="P25" s="45"/>
      <c r="Q25" s="45"/>
      <c r="R25" s="45"/>
    </row>
    <row r="26" spans="2:18" ht="36" customHeight="1" x14ac:dyDescent="0.2">
      <c r="B26" s="45">
        <v>9</v>
      </c>
      <c r="C26" s="68" t="s">
        <v>331</v>
      </c>
      <c r="D26" s="68"/>
      <c r="E26" s="68" t="s">
        <v>309</v>
      </c>
      <c r="F26" s="68" t="s">
        <v>312</v>
      </c>
      <c r="G26" s="68"/>
      <c r="H26" s="45"/>
      <c r="I26" s="45" t="s">
        <v>316</v>
      </c>
      <c r="J26" s="45"/>
      <c r="K26" s="45"/>
      <c r="L26" s="45" t="s">
        <v>321</v>
      </c>
      <c r="M26" s="45" t="s">
        <v>323</v>
      </c>
      <c r="N26" s="45"/>
      <c r="O26" s="45"/>
      <c r="P26" s="45"/>
      <c r="Q26" s="45"/>
      <c r="R26" s="45"/>
    </row>
    <row r="27" spans="2:18" ht="36" customHeight="1" x14ac:dyDescent="0.2">
      <c r="B27" s="45">
        <v>10</v>
      </c>
      <c r="C27" s="68"/>
      <c r="D27" s="68"/>
      <c r="E27" s="68" t="s">
        <v>310</v>
      </c>
      <c r="F27" s="68" t="s">
        <v>313</v>
      </c>
      <c r="G27" s="68"/>
      <c r="H27" s="45"/>
      <c r="I27" s="45" t="s">
        <v>317</v>
      </c>
      <c r="J27" s="45"/>
      <c r="K27" s="45"/>
      <c r="L27" s="45"/>
      <c r="M27" s="45" t="s">
        <v>324</v>
      </c>
      <c r="N27" s="45"/>
      <c r="O27" s="45"/>
      <c r="P27" s="45"/>
      <c r="Q27" s="45"/>
      <c r="R27" s="45"/>
    </row>
    <row r="28" spans="2:18" ht="24" customHeight="1" x14ac:dyDescent="0.2">
      <c r="B28" s="42" t="s">
        <v>161</v>
      </c>
    </row>
  </sheetData>
  <phoneticPr fontId="1"/>
  <printOptions horizontalCentered="1" verticalCentered="1"/>
  <pageMargins left="0" right="0" top="0.19685039370078741" bottom="0.19685039370078741" header="0.51181102362204722" footer="0.51181102362204722"/>
  <pageSetup paperSize="9" scale="6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A</vt:lpstr>
      <vt:lpstr>B</vt:lpstr>
      <vt:lpstr>C</vt:lpstr>
      <vt:lpstr>D</vt:lpstr>
      <vt:lpstr>E</vt:lpstr>
      <vt:lpstr>F</vt:lpstr>
      <vt:lpstr>記入例1</vt:lpstr>
      <vt:lpstr>記入例2</vt:lpstr>
      <vt:lpstr>選手名簿</vt:lpstr>
      <vt:lpstr>使い方</vt:lpstr>
      <vt:lpstr>Sheet1</vt:lpstr>
      <vt:lpstr>A!Print_Area</vt:lpstr>
      <vt:lpstr>B!Print_Area</vt:lpstr>
      <vt:lpstr>'C'!Print_Area</vt:lpstr>
      <vt:lpstr>D!Print_Area</vt:lpstr>
      <vt:lpstr>E!Print_Area</vt:lpstr>
      <vt:lpstr>F!Print_Area</vt:lpstr>
      <vt:lpstr>記入例1!Print_Area</vt:lpstr>
      <vt:lpstr>記入例2!Print_Area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丸岡　良雄</dc:creator>
  <cp:lastModifiedBy>hideyuki</cp:lastModifiedBy>
  <cp:lastPrinted>2018-06-28T10:32:34Z</cp:lastPrinted>
  <dcterms:created xsi:type="dcterms:W3CDTF">2002-04-26T16:48:16Z</dcterms:created>
  <dcterms:modified xsi:type="dcterms:W3CDTF">2018-07-04T02:10:42Z</dcterms:modified>
</cp:coreProperties>
</file>